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codeName="ThisWorkbook"/>
  <mc:AlternateContent xmlns:mc="http://schemas.openxmlformats.org/markup-compatibility/2006">
    <mc:Choice Requires="x15">
      <x15ac:absPath xmlns:x15ac="http://schemas.microsoft.com/office/spreadsheetml/2010/11/ac" url="N:\90経済研究所\1_外部受託業務\555外部受託関連\001外部受託ファイル(対外秘)\2024年度\2_【沖縄県】R6所得向上応援企業認証制度\07_制度運用改善提案\241209_制度要綱修正\"/>
    </mc:Choice>
  </mc:AlternateContent>
  <xr:revisionPtr revIDLastSave="0" documentId="13_ncr:1_{BF85DB33-6A18-444E-AB3F-FA402DB973EC}" xr6:coauthVersionLast="36" xr6:coauthVersionMax="47" xr10:uidLastSave="{00000000-0000-0000-0000-000000000000}"/>
  <bookViews>
    <workbookView xWindow="-105" yWindow="-105" windowWidth="22320" windowHeight="11940" xr2:uid="{00000000-000D-0000-FFFF-FFFF00000000}"/>
  </bookViews>
  <sheets>
    <sheet name="申請書" sheetId="5" r:id="rId1"/>
    <sheet name="評価報告書（入力不用）" sheetId="2" r:id="rId2"/>
    <sheet name="事業計画" sheetId="3" r:id="rId3"/>
    <sheet name="給与水準" sheetId="4" r:id="rId4"/>
    <sheet name="集計用" sheetId="6" state="hidden" r:id="rId5"/>
  </sheets>
  <definedNames>
    <definedName name="OLE_LINK1" localSheetId="0">申請書!$C$1</definedName>
    <definedName name="_xlnm.Print_Area" localSheetId="3">給与水準!$A$1:$K$24</definedName>
    <definedName name="_xlnm.Print_Area" localSheetId="2">事業計画!$A$1:$I$14</definedName>
    <definedName name="_xlnm.Print_Area" localSheetId="0">申請書!$B$1:$M$49</definedName>
    <definedName name="_xlnm.Print_Area" localSheetId="1">'評価報告書（入力不用）'!$A$1:$I$16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 l="1"/>
  <c r="C9" i="3"/>
  <c r="D9" i="3"/>
  <c r="E9" i="3"/>
  <c r="F9" i="3"/>
  <c r="G9" i="3"/>
  <c r="H9" i="3"/>
  <c r="I12" i="3" l="1"/>
  <c r="E13" i="3"/>
  <c r="F13" i="3"/>
  <c r="G13" i="3"/>
  <c r="H13" i="3"/>
  <c r="D13" i="3"/>
  <c r="FF2" i="6" l="1"/>
  <c r="FE2" i="6"/>
  <c r="FD2" i="6"/>
  <c r="FB2" i="6"/>
  <c r="EW2" i="6"/>
  <c r="EV2" i="6"/>
  <c r="EU2" i="6"/>
  <c r="ET2" i="6"/>
  <c r="ES2" i="6"/>
  <c r="ER2" i="6"/>
  <c r="EQ2" i="6"/>
  <c r="EN2" i="6"/>
  <c r="EM2" i="6"/>
  <c r="EL2" i="6"/>
  <c r="EK2" i="6"/>
  <c r="EJ2" i="6"/>
  <c r="EI2" i="6"/>
  <c r="EH2" i="6"/>
  <c r="EE2" i="6"/>
  <c r="ED2" i="6"/>
  <c r="EA2" i="6"/>
  <c r="DV2" i="6"/>
  <c r="DU2" i="6"/>
  <c r="DT2" i="6"/>
  <c r="DS2" i="6"/>
  <c r="DR2" i="6"/>
  <c r="DQ2" i="6"/>
  <c r="DP2" i="6"/>
  <c r="DM2" i="6"/>
  <c r="DL2" i="6"/>
  <c r="DK2" i="6"/>
  <c r="DJ2" i="6"/>
  <c r="DI2" i="6"/>
  <c r="DH2" i="6"/>
  <c r="DG2" i="6"/>
  <c r="CZ2" i="6"/>
  <c r="CX2" i="6"/>
  <c r="CV2" i="6"/>
  <c r="CU2" i="6"/>
  <c r="CT2" i="6"/>
  <c r="CS2" i="6"/>
  <c r="CR2" i="6"/>
  <c r="CQ2" i="6"/>
  <c r="CP2" i="6"/>
  <c r="CO2" i="6"/>
  <c r="CM2" i="6"/>
  <c r="CL2" i="6"/>
  <c r="CK2" i="6"/>
  <c r="CJ2" i="6"/>
  <c r="CI2" i="6"/>
  <c r="CH2" i="6"/>
  <c r="CG2" i="6"/>
  <c r="CF2" i="6"/>
  <c r="BZ2" i="6"/>
  <c r="BY2" i="6"/>
  <c r="BX2" i="6"/>
  <c r="BW2" i="6"/>
  <c r="BV2" i="6"/>
  <c r="BU2" i="6"/>
  <c r="BT2" i="6"/>
  <c r="BS2" i="6"/>
  <c r="BR2" i="6"/>
  <c r="BQ2" i="6"/>
  <c r="BP2" i="6"/>
  <c r="BO2" i="6"/>
  <c r="BN2" i="6"/>
  <c r="BH2" i="6"/>
  <c r="BD2" i="6"/>
  <c r="BC2" i="6"/>
  <c r="BB2" i="6"/>
  <c r="BA2" i="6"/>
  <c r="AZ2" i="6"/>
  <c r="AY2" i="6"/>
  <c r="AX2" i="6"/>
  <c r="AW2" i="6"/>
  <c r="AV2" i="6"/>
  <c r="AU2" i="6"/>
  <c r="AT2" i="6"/>
  <c r="AS2" i="6"/>
  <c r="AR2" i="6"/>
  <c r="AQ2" i="6"/>
  <c r="AP2" i="6"/>
  <c r="AO2" i="6"/>
  <c r="AN2" i="6"/>
  <c r="AM2" i="6"/>
  <c r="AL2" i="6"/>
  <c r="AK2" i="6"/>
  <c r="AJ2" i="6"/>
  <c r="AI2" i="6"/>
  <c r="AH2" i="6"/>
  <c r="AG2" i="6"/>
  <c r="AF2" i="6"/>
  <c r="AE2" i="6"/>
  <c r="AD2" i="6"/>
  <c r="T2" i="6"/>
  <c r="S2" i="6"/>
  <c r="R2" i="6"/>
  <c r="Q2" i="6"/>
  <c r="P2" i="6"/>
  <c r="O2" i="6"/>
  <c r="N2" i="6"/>
  <c r="M2" i="6"/>
  <c r="L2" i="6"/>
  <c r="K2" i="6"/>
  <c r="J2" i="6"/>
  <c r="I2" i="6"/>
  <c r="H2" i="6"/>
  <c r="G2" i="6"/>
  <c r="F2" i="6"/>
  <c r="E2" i="6"/>
  <c r="D2" i="6"/>
  <c r="C2" i="6"/>
  <c r="B2" i="6"/>
  <c r="A2" i="6"/>
  <c r="I24" i="4"/>
  <c r="H24" i="4"/>
  <c r="J24" i="4" s="1"/>
  <c r="G24" i="4"/>
  <c r="F24" i="4"/>
  <c r="FC2" i="6" s="1"/>
  <c r="D24" i="4"/>
  <c r="FA2" i="6" s="1"/>
  <c r="C24" i="4"/>
  <c r="EZ2" i="6" s="1"/>
  <c r="K23" i="4"/>
  <c r="N5" i="4" s="1"/>
  <c r="J23" i="4"/>
  <c r="EX2" i="6" s="1"/>
  <c r="J22" i="4"/>
  <c r="K22" i="4" s="1"/>
  <c r="I18" i="4"/>
  <c r="H18" i="4"/>
  <c r="J18" i="4" s="1"/>
  <c r="G18" i="4"/>
  <c r="EC2" i="6" s="1"/>
  <c r="F18" i="4"/>
  <c r="EB2" i="6" s="1"/>
  <c r="D18" i="4"/>
  <c r="DZ2" i="6" s="1"/>
  <c r="C18" i="4"/>
  <c r="DY2" i="6" s="1"/>
  <c r="K17" i="4"/>
  <c r="DX2" i="6" s="1"/>
  <c r="J17" i="4"/>
  <c r="DW2" i="6" s="1"/>
  <c r="K16" i="4"/>
  <c r="DO2" i="6" s="1"/>
  <c r="J16" i="4"/>
  <c r="DN2" i="6" s="1"/>
  <c r="B14" i="4"/>
  <c r="B20" i="4" s="1"/>
  <c r="I12" i="4"/>
  <c r="DD2" i="6" s="1"/>
  <c r="H12" i="4"/>
  <c r="DC2" i="6" s="1"/>
  <c r="G12" i="4"/>
  <c r="DB2" i="6" s="1"/>
  <c r="F12" i="4"/>
  <c r="DA2" i="6" s="1"/>
  <c r="D12" i="4"/>
  <c r="CY2" i="6" s="1"/>
  <c r="C12" i="4"/>
  <c r="J11" i="4"/>
  <c r="K11" i="4" s="1"/>
  <c r="J10" i="4"/>
  <c r="K10" i="4" s="1"/>
  <c r="M5" i="4"/>
  <c r="M4" i="4"/>
  <c r="I2" i="4"/>
  <c r="CE2" i="6"/>
  <c r="CD2" i="6"/>
  <c r="CC2" i="6"/>
  <c r="CB2" i="6"/>
  <c r="E10" i="3"/>
  <c r="BJ2" i="6" s="1"/>
  <c r="D10" i="3"/>
  <c r="BI2" i="6" s="1"/>
  <c r="BG2" i="6"/>
  <c r="G10" i="3"/>
  <c r="BL2" i="6" s="1"/>
  <c r="F10" i="3"/>
  <c r="BK2" i="6" s="1"/>
  <c r="I8" i="3"/>
  <c r="I7" i="3"/>
  <c r="I6" i="3"/>
  <c r="I5" i="3"/>
  <c r="D4" i="3"/>
  <c r="E4" i="3" s="1"/>
  <c r="F4" i="3" s="1"/>
  <c r="G4" i="3" s="1"/>
  <c r="H4" i="3" s="1"/>
  <c r="G2" i="3"/>
  <c r="L13" i="2"/>
  <c r="V2" i="6" s="1"/>
  <c r="AB2" i="6" s="1"/>
  <c r="K13" i="2"/>
  <c r="U2" i="6" s="1"/>
  <c r="AA2" i="6" s="1"/>
  <c r="K11" i="2"/>
  <c r="C11" i="2" s="1"/>
  <c r="H11" i="2" s="1"/>
  <c r="H12" i="2" s="1"/>
  <c r="Z2" i="6" s="1"/>
  <c r="F2" i="2"/>
  <c r="P23" i="5"/>
  <c r="P22" i="5"/>
  <c r="I9" i="3" l="1"/>
  <c r="F14" i="3"/>
  <c r="C5" i="2" s="1"/>
  <c r="H5" i="2" s="1"/>
  <c r="H6" i="2" s="1"/>
  <c r="W2" i="6" s="1"/>
  <c r="I13" i="3"/>
  <c r="K24" i="4"/>
  <c r="FG2" i="6"/>
  <c r="EP2" i="6"/>
  <c r="N4" i="4"/>
  <c r="CN2" i="6"/>
  <c r="L4" i="4"/>
  <c r="K4" i="4" s="1"/>
  <c r="K18" i="4"/>
  <c r="EF2" i="6"/>
  <c r="L5" i="4"/>
  <c r="K5" i="4" s="1"/>
  <c r="CW2" i="6"/>
  <c r="CA2" i="6"/>
  <c r="M13" i="2"/>
  <c r="C13" i="2" s="1"/>
  <c r="H13" i="2" s="1"/>
  <c r="H14" i="2" s="1"/>
  <c r="H10" i="3"/>
  <c r="BM2" i="6" s="1"/>
  <c r="J12" i="4"/>
  <c r="BE2" i="6"/>
  <c r="BF2" i="6"/>
  <c r="EY2" i="6"/>
  <c r="C4" i="3"/>
  <c r="EO2" i="6"/>
  <c r="I10" i="3" l="1"/>
  <c r="FH2" i="6"/>
  <c r="N6" i="4"/>
  <c r="EG2" i="6"/>
  <c r="M6" i="4"/>
  <c r="DE2" i="6"/>
  <c r="K12" i="4"/>
  <c r="H4" i="4"/>
  <c r="C9" i="2" s="1"/>
  <c r="H9" i="2" s="1"/>
  <c r="H10" i="2" s="1"/>
  <c r="Y2" i="6" s="1"/>
  <c r="L6" i="4" l="1"/>
  <c r="K6" i="4" s="1"/>
  <c r="H3" i="4" s="1"/>
  <c r="C7" i="2" s="1"/>
  <c r="H7" i="2" s="1"/>
  <c r="H8" i="2" s="1"/>
  <c r="DF2" i="6"/>
  <c r="X2" i="6" l="1"/>
  <c r="H16" i="2"/>
  <c r="AC2" i="6" s="1"/>
</calcChain>
</file>

<file path=xl/sharedStrings.xml><?xml version="1.0" encoding="utf-8"?>
<sst xmlns="http://schemas.openxmlformats.org/spreadsheetml/2006/main" count="345" uniqueCount="307">
  <si>
    <t>評価項目</t>
  </si>
  <si>
    <t>A</t>
  </si>
  <si>
    <t>B</t>
  </si>
  <si>
    <t>C</t>
  </si>
  <si>
    <t>D</t>
    <phoneticPr fontId="1"/>
  </si>
  <si>
    <t>０％未満</t>
    <rPh sb="2" eb="4">
      <t>ミマン</t>
    </rPh>
    <phoneticPr fontId="1"/>
  </si>
  <si>
    <t>0%以上1.5%未満</t>
    <rPh sb="2" eb="4">
      <t>イジョウ</t>
    </rPh>
    <rPh sb="8" eb="10">
      <t>ミマン</t>
    </rPh>
    <phoneticPr fontId="1"/>
  </si>
  <si>
    <t>1.5%以上3%未満</t>
    <rPh sb="4" eb="6">
      <t>イジョウ</t>
    </rPh>
    <rPh sb="8" eb="10">
      <t>ミマン</t>
    </rPh>
    <phoneticPr fontId="1"/>
  </si>
  <si>
    <t>3%以上</t>
    <rPh sb="2" eb="4">
      <t>イジョウ</t>
    </rPh>
    <phoneticPr fontId="1"/>
  </si>
  <si>
    <t>25万円以上</t>
    <rPh sb="2" eb="4">
      <t>マンエン</t>
    </rPh>
    <rPh sb="4" eb="6">
      <t>イジョウ</t>
    </rPh>
    <phoneticPr fontId="1"/>
  </si>
  <si>
    <t>23万円以上25万円未満</t>
    <rPh sb="2" eb="3">
      <t>マン</t>
    </rPh>
    <rPh sb="3" eb="4">
      <t>エン</t>
    </rPh>
    <rPh sb="4" eb="6">
      <t>イジョウ</t>
    </rPh>
    <rPh sb="8" eb="9">
      <t>マン</t>
    </rPh>
    <rPh sb="9" eb="10">
      <t>エン</t>
    </rPh>
    <rPh sb="10" eb="12">
      <t>ミマン</t>
    </rPh>
    <phoneticPr fontId="1"/>
  </si>
  <si>
    <t>配点</t>
    <rPh sb="0" eb="2">
      <t>ハイテン</t>
    </rPh>
    <phoneticPr fontId="1"/>
  </si>
  <si>
    <t>63円以上</t>
    <rPh sb="2" eb="5">
      <t>エンイジョウ</t>
    </rPh>
    <phoneticPr fontId="1"/>
  </si>
  <si>
    <t>42円以上63円未満</t>
    <rPh sb="2" eb="3">
      <t>エン</t>
    </rPh>
    <rPh sb="3" eb="5">
      <t>イジョウ</t>
    </rPh>
    <rPh sb="7" eb="10">
      <t>エンミマン</t>
    </rPh>
    <phoneticPr fontId="1"/>
  </si>
  <si>
    <t>21円以上42円未満</t>
    <rPh sb="2" eb="5">
      <t>エンイジョウ</t>
    </rPh>
    <rPh sb="7" eb="10">
      <t>エンミマン</t>
    </rPh>
    <phoneticPr fontId="1"/>
  </si>
  <si>
    <t>0円以上21円未満</t>
    <rPh sb="1" eb="4">
      <t>エンイジョウ</t>
    </rPh>
    <rPh sb="6" eb="9">
      <t>エンミマン</t>
    </rPh>
    <phoneticPr fontId="1"/>
  </si>
  <si>
    <t>なし</t>
    <phoneticPr fontId="1"/>
  </si>
  <si>
    <t>22万円以上23万円未満</t>
    <rPh sb="2" eb="4">
      <t>マンエン</t>
    </rPh>
    <rPh sb="4" eb="6">
      <t>イジョウ</t>
    </rPh>
    <rPh sb="8" eb="10">
      <t>マンエン</t>
    </rPh>
    <rPh sb="10" eb="12">
      <t>ミマン</t>
    </rPh>
    <phoneticPr fontId="1"/>
  </si>
  <si>
    <t>22万円未満</t>
    <rPh sb="2" eb="4">
      <t>マンエン</t>
    </rPh>
    <rPh sb="4" eb="6">
      <t>ミマン</t>
    </rPh>
    <phoneticPr fontId="1"/>
  </si>
  <si>
    <t>男女雇用比率</t>
    <phoneticPr fontId="1"/>
  </si>
  <si>
    <t>正規雇用比率</t>
    <phoneticPr fontId="1"/>
  </si>
  <si>
    <t>給与支給総額の伸び率
（3年平均）</t>
    <rPh sb="13" eb="14">
      <t>ネン</t>
    </rPh>
    <rPh sb="14" eb="16">
      <t>ヘイキン</t>
    </rPh>
    <phoneticPr fontId="1"/>
  </si>
  <si>
    <t>事業計画
（別添様式1）</t>
    <rPh sb="5" eb="7">
      <t>ベッテン</t>
    </rPh>
    <rPh sb="7" eb="9">
      <t>ヨウシキ</t>
    </rPh>
    <phoneticPr fontId="1"/>
  </si>
  <si>
    <t>給与水準
（別添様式2）</t>
    <rPh sb="0" eb="4">
      <t>キュウヨ</t>
    </rPh>
    <rPh sb="5" eb="7">
      <t>ベッテn</t>
    </rPh>
    <rPh sb="7" eb="9">
      <t>ヨウセィ</t>
    </rPh>
    <phoneticPr fontId="1"/>
  </si>
  <si>
    <t>財務の透明性（決算の開示）
※県への開示状況</t>
    <rPh sb="15" eb="16">
      <t>ケン</t>
    </rPh>
    <rPh sb="18" eb="20">
      <t>カイジ</t>
    </rPh>
    <rPh sb="20" eb="22">
      <t>ジョウキョウ</t>
    </rPh>
    <phoneticPr fontId="1"/>
  </si>
  <si>
    <t>別添様式１）事業計画</t>
    <rPh sb="0" eb="2">
      <t>ベッテン</t>
    </rPh>
    <rPh sb="2" eb="4">
      <t>ヨウシキ</t>
    </rPh>
    <rPh sb="6" eb="8">
      <t>ジギョウ</t>
    </rPh>
    <rPh sb="8" eb="10">
      <t>ケイカク</t>
    </rPh>
    <phoneticPr fontId="1"/>
  </si>
  <si>
    <t>平均値</t>
    <rPh sb="0" eb="2">
      <t>ヘイキン</t>
    </rPh>
    <rPh sb="2" eb="3">
      <t>チ</t>
    </rPh>
    <phoneticPr fontId="1"/>
  </si>
  <si>
    <t>売上高</t>
    <rPh sb="0" eb="3">
      <t>ウリアゲダカ</t>
    </rPh>
    <phoneticPr fontId="1"/>
  </si>
  <si>
    <t>営業利益</t>
    <rPh sb="0" eb="2">
      <t>エイギョウ</t>
    </rPh>
    <rPh sb="2" eb="4">
      <t>リエキ</t>
    </rPh>
    <phoneticPr fontId="1"/>
  </si>
  <si>
    <t>減価償却費</t>
    <rPh sb="0" eb="2">
      <t>ゲンカ</t>
    </rPh>
    <rPh sb="2" eb="5">
      <t>ショウキャクヒ</t>
    </rPh>
    <phoneticPr fontId="1"/>
  </si>
  <si>
    <t>5
(2+3+4)</t>
    <phoneticPr fontId="1"/>
  </si>
  <si>
    <t>付加価値額</t>
    <rPh sb="0" eb="2">
      <t>フカ</t>
    </rPh>
    <rPh sb="2" eb="5">
      <t>カチガク</t>
    </rPh>
    <phoneticPr fontId="1"/>
  </si>
  <si>
    <t>付加価値額の
対前年伸び率</t>
    <rPh sb="0" eb="2">
      <t>フカ</t>
    </rPh>
    <rPh sb="2" eb="5">
      <t>カチガク</t>
    </rPh>
    <rPh sb="7" eb="8">
      <t>タイ</t>
    </rPh>
    <rPh sb="8" eb="10">
      <t>ゼンネン</t>
    </rPh>
    <rPh sb="10" eb="11">
      <t>ノ</t>
    </rPh>
    <rPh sb="12" eb="13">
      <t>リツ</t>
    </rPh>
    <phoneticPr fontId="1"/>
  </si>
  <si>
    <t>-</t>
    <phoneticPr fontId="1"/>
  </si>
  <si>
    <t>設備投資額</t>
    <rPh sb="0" eb="2">
      <t>セツビ</t>
    </rPh>
    <rPh sb="2" eb="4">
      <t>トウシ</t>
    </rPh>
    <rPh sb="4" eb="5">
      <t>ガク</t>
    </rPh>
    <phoneticPr fontId="1"/>
  </si>
  <si>
    <t>給与総支給額の
対前年伸び率</t>
    <rPh sb="0" eb="2">
      <t>キュウヨ</t>
    </rPh>
    <rPh sb="2" eb="3">
      <t>ソウ</t>
    </rPh>
    <rPh sb="3" eb="6">
      <t>シキュウガク</t>
    </rPh>
    <rPh sb="8" eb="9">
      <t>タイ</t>
    </rPh>
    <rPh sb="9" eb="11">
      <t>ゼンネン</t>
    </rPh>
    <rPh sb="11" eb="12">
      <t>ノ</t>
    </rPh>
    <rPh sb="13" eb="14">
      <t>リツ</t>
    </rPh>
    <phoneticPr fontId="1"/>
  </si>
  <si>
    <t>3カ年平均値</t>
    <phoneticPr fontId="1"/>
  </si>
  <si>
    <t>別添様式２）給与水準</t>
    <rPh sb="0" eb="2">
      <t>ベッテン</t>
    </rPh>
    <rPh sb="2" eb="4">
      <t>ヨウシキ</t>
    </rPh>
    <rPh sb="6" eb="8">
      <t>キュウヨ</t>
    </rPh>
    <rPh sb="8" eb="10">
      <t>スイジュン</t>
    </rPh>
    <phoneticPr fontId="14"/>
  </si>
  <si>
    <t>きまって支給する給与（固定給）の平均（3年平均または直近1年の高い方）</t>
    <phoneticPr fontId="17"/>
  </si>
  <si>
    <t>3年平均</t>
    <rPh sb="1" eb="4">
      <t>ネn</t>
    </rPh>
    <phoneticPr fontId="17"/>
  </si>
  <si>
    <t>決まって支給する月給</t>
  </si>
  <si>
    <t>時給換算給与増加額</t>
    <rPh sb="0" eb="6">
      <t>ジキュウ</t>
    </rPh>
    <rPh sb="6" eb="9">
      <t>ゾウ</t>
    </rPh>
    <phoneticPr fontId="17"/>
  </si>
  <si>
    <t>男</t>
  </si>
  <si>
    <t>女</t>
  </si>
  <si>
    <t>総計</t>
    <rPh sb="0" eb="2">
      <t>ソウケイ</t>
    </rPh>
    <phoneticPr fontId="17"/>
  </si>
  <si>
    <t>労働者（非正規含む）</t>
    <rPh sb="0" eb="3">
      <t>ロウドウシャ</t>
    </rPh>
    <rPh sb="4" eb="7">
      <t>ヒセイキ</t>
    </rPh>
    <rPh sb="7" eb="8">
      <t>h</t>
    </rPh>
    <phoneticPr fontId="17"/>
  </si>
  <si>
    <t>人数</t>
    <phoneticPr fontId="17"/>
  </si>
  <si>
    <t>うち
正規
雇用</t>
    <rPh sb="3" eb="5">
      <t>セイキ</t>
    </rPh>
    <rPh sb="6" eb="8">
      <t>コヨウ</t>
    </rPh>
    <phoneticPr fontId="14"/>
  </si>
  <si>
    <t>実際に出勤した日数合計（有給除く。1時間でも出勤した日は1日とする）</t>
  </si>
  <si>
    <t>所定内労働時間合計
A</t>
    <phoneticPr fontId="14"/>
  </si>
  <si>
    <t>所定外労働時間合計
B</t>
    <phoneticPr fontId="14"/>
  </si>
  <si>
    <t xml:space="preserve">決まって支給する給与の総額（賞与除く。雇用契約、就業規則等に支給条件、算定方法が定められている給与）C
</t>
    <rPh sb="14" eb="17">
      <t>ショウヨ</t>
    </rPh>
    <phoneticPr fontId="17"/>
  </si>
  <si>
    <t>うち、超過労働給与総額
D</t>
    <rPh sb="3" eb="5">
      <t>チョウカ</t>
    </rPh>
    <rPh sb="5" eb="7">
      <t>ロウドウ</t>
    </rPh>
    <rPh sb="7" eb="9">
      <t>キュウヨ</t>
    </rPh>
    <rPh sb="9" eb="11">
      <t>ソウガク</t>
    </rPh>
    <phoneticPr fontId="14"/>
  </si>
  <si>
    <t>平均賃金
（時給換算）
E=C/(A+B)</t>
    <phoneticPr fontId="14"/>
  </si>
  <si>
    <t>決まって支給する月給
E×８時間×20日</t>
    <rPh sb="14" eb="16">
      <t>ジカン</t>
    </rPh>
    <rPh sb="19" eb="20">
      <t>ニチ</t>
    </rPh>
    <phoneticPr fontId="14"/>
  </si>
  <si>
    <t>総計</t>
    <rPh sb="0" eb="2">
      <t>ソウケ</t>
    </rPh>
    <phoneticPr fontId="17"/>
  </si>
  <si>
    <t>－</t>
    <phoneticPr fontId="14"/>
  </si>
  <si>
    <t>沖 縄 県 知 事　  殿</t>
    <phoneticPr fontId="1"/>
  </si>
  <si>
    <t>申請者（企業の名称）</t>
    <phoneticPr fontId="1"/>
  </si>
  <si>
    <t>記</t>
    <phoneticPr fontId="1"/>
  </si>
  <si>
    <t>企業概要</t>
    <rPh sb="0" eb="2">
      <t>キギョウ</t>
    </rPh>
    <rPh sb="2" eb="4">
      <t>ガイヨウ</t>
    </rPh>
    <phoneticPr fontId="1"/>
  </si>
  <si>
    <t>所在地</t>
    <rPh sb="0" eb="3">
      <t>ショザイチ</t>
    </rPh>
    <phoneticPr fontId="1"/>
  </si>
  <si>
    <t>業種</t>
    <rPh sb="0" eb="2">
      <t>ギョウシュ</t>
    </rPh>
    <phoneticPr fontId="1"/>
  </si>
  <si>
    <t>氏名</t>
    <rPh sb="0" eb="2">
      <t>シメイ</t>
    </rPh>
    <phoneticPr fontId="1"/>
  </si>
  <si>
    <t>電話</t>
    <rPh sb="0" eb="2">
      <t>デンワ</t>
    </rPh>
    <phoneticPr fontId="1"/>
  </si>
  <si>
    <t>男性</t>
    <rPh sb="0" eb="2">
      <t>ダンセイ</t>
    </rPh>
    <phoneticPr fontId="1"/>
  </si>
  <si>
    <t>女性</t>
    <rPh sb="0" eb="2">
      <t>ジョセイ</t>
    </rPh>
    <phoneticPr fontId="1"/>
  </si>
  <si>
    <t>企業ホームページＵＲＬ</t>
    <rPh sb="0" eb="2">
      <t>キギョウ</t>
    </rPh>
    <phoneticPr fontId="1"/>
  </si>
  <si>
    <t>担当者</t>
    <rPh sb="0" eb="3">
      <t>タントウシャ</t>
    </rPh>
    <phoneticPr fontId="1"/>
  </si>
  <si>
    <t>郵便番号</t>
    <rPh sb="0" eb="2">
      <t>ユウビン</t>
    </rPh>
    <rPh sb="2" eb="4">
      <t>バンゴウ</t>
    </rPh>
    <phoneticPr fontId="1"/>
  </si>
  <si>
    <t>意向確認事項</t>
    <rPh sb="0" eb="2">
      <t>イコウ</t>
    </rPh>
    <rPh sb="2" eb="4">
      <t>カクニン</t>
    </rPh>
    <rPh sb="4" eb="6">
      <t>ジコウ</t>
    </rPh>
    <phoneticPr fontId="1"/>
  </si>
  <si>
    <t>メール</t>
    <phoneticPr fontId="1"/>
  </si>
  <si>
    <t>【留意点】</t>
    <rPh sb="1" eb="3">
      <t>リュウイ</t>
    </rPh>
    <rPh sb="3" eb="4">
      <t>テン</t>
    </rPh>
    <phoneticPr fontId="1"/>
  </si>
  <si>
    <t>評価結果</t>
    <rPh sb="0" eb="2">
      <t>ヒョウカ</t>
    </rPh>
    <rPh sb="2" eb="4">
      <t>ケッカ</t>
    </rPh>
    <phoneticPr fontId="1"/>
  </si>
  <si>
    <t>評点計</t>
    <rPh sb="0" eb="2">
      <t>ヒョウテン</t>
    </rPh>
    <rPh sb="2" eb="3">
      <t>ケイ</t>
    </rPh>
    <phoneticPr fontId="1"/>
  </si>
  <si>
    <t>基礎資料</t>
    <rPh sb="0" eb="2">
      <t>キソ</t>
    </rPh>
    <rPh sb="2" eb="4">
      <t>シリョウ</t>
    </rPh>
    <phoneticPr fontId="1"/>
  </si>
  <si>
    <t>60点以上
で認証</t>
    <rPh sb="2" eb="3">
      <t>テン</t>
    </rPh>
    <rPh sb="3" eb="5">
      <t>イジョウ</t>
    </rPh>
    <rPh sb="7" eb="9">
      <t>ニンショウ</t>
    </rPh>
    <phoneticPr fontId="1"/>
  </si>
  <si>
    <t>労働者数各種比率
（雇用状況の開示）
※県HP等での公開状況</t>
    <rPh sb="20" eb="21">
      <t>ケン</t>
    </rPh>
    <rPh sb="23" eb="24">
      <t>ナド</t>
    </rPh>
    <rPh sb="26" eb="28">
      <t>コウカイ</t>
    </rPh>
    <rPh sb="28" eb="30">
      <t>ジョウキョウ</t>
    </rPh>
    <phoneticPr fontId="1"/>
  </si>
  <si>
    <r>
      <t>時給換算平均給与増加額
（決まって支給する給与
/</t>
    </r>
    <r>
      <rPr>
        <sz val="12"/>
        <rFont val="游ゴシック"/>
        <family val="3"/>
        <charset val="128"/>
        <scheme val="minor"/>
      </rPr>
      <t>所定内外労働時間</t>
    </r>
    <r>
      <rPr>
        <sz val="12"/>
        <color theme="1"/>
        <rFont val="游ゴシック"/>
        <family val="3"/>
        <charset val="128"/>
        <scheme val="minor"/>
      </rPr>
      <t>）</t>
    </r>
    <rPh sb="13" eb="14">
      <t>キ</t>
    </rPh>
    <rPh sb="17" eb="19">
      <t>シキュウ</t>
    </rPh>
    <rPh sb="21" eb="23">
      <t>キュウヨ</t>
    </rPh>
    <rPh sb="25" eb="27">
      <t>ショテイ</t>
    </rPh>
    <rPh sb="27" eb="29">
      <t>ナイガイ</t>
    </rPh>
    <rPh sb="29" eb="31">
      <t>ロウドウ</t>
    </rPh>
    <rPh sb="31" eb="33">
      <t>ジカン</t>
    </rPh>
    <phoneticPr fontId="1"/>
  </si>
  <si>
    <t>３期分以上</t>
    <rPh sb="3" eb="5">
      <t>イジョウ</t>
    </rPh>
    <phoneticPr fontId="1"/>
  </si>
  <si>
    <t>２期分</t>
    <phoneticPr fontId="1"/>
  </si>
  <si>
    <t>１期分</t>
    <rPh sb="1" eb="3">
      <t>キブン</t>
    </rPh>
    <phoneticPr fontId="1"/>
  </si>
  <si>
    <t>・企業概要（電話、担当者情報を除く）
・所得向上実現のための制度及び実績、企業PR
・認証基準における評価結果
・企業ホームページURL</t>
    <rPh sb="9" eb="12">
      <t>タントウシャ</t>
    </rPh>
    <rPh sb="12" eb="14">
      <t>ジョウホウ</t>
    </rPh>
    <rPh sb="15" eb="16">
      <t>ノゾ</t>
    </rPh>
    <rPh sb="51" eb="53">
      <t>ヒョウカ</t>
    </rPh>
    <rPh sb="53" eb="55">
      <t>ケッカ</t>
    </rPh>
    <phoneticPr fontId="1"/>
  </si>
  <si>
    <t>※１</t>
    <phoneticPr fontId="1"/>
  </si>
  <si>
    <t>※３</t>
    <phoneticPr fontId="1"/>
  </si>
  <si>
    <t>決まって支給する給与（固定給）の平均（3年平均または直近1年の高い方）</t>
    <rPh sb="0" eb="1">
      <t>キ</t>
    </rPh>
    <rPh sb="20" eb="21">
      <t>ネン</t>
    </rPh>
    <rPh sb="21" eb="23">
      <t>ヘイキン</t>
    </rPh>
    <rPh sb="26" eb="28">
      <t>ty</t>
    </rPh>
    <phoneticPr fontId="1"/>
  </si>
  <si>
    <t>取組状況</t>
    <rPh sb="0" eb="2">
      <t>トリクミ</t>
    </rPh>
    <rPh sb="2" eb="4">
      <t>ジョウキョウ</t>
    </rPh>
    <phoneticPr fontId="1"/>
  </si>
  <si>
    <t>部署役職</t>
    <rPh sb="0" eb="2">
      <t>ブショ</t>
    </rPh>
    <rPh sb="2" eb="4">
      <t>ヤクショク</t>
    </rPh>
    <phoneticPr fontId="1"/>
  </si>
  <si>
    <t>申請日</t>
    <rPh sb="0" eb="2">
      <t>シンセイ</t>
    </rPh>
    <rPh sb="2" eb="3">
      <t>ニチ</t>
    </rPh>
    <phoneticPr fontId="1"/>
  </si>
  <si>
    <t>企業名称</t>
    <rPh sb="0" eb="2">
      <t>キギョウ</t>
    </rPh>
    <rPh sb="2" eb="4">
      <t>メイショウ</t>
    </rPh>
    <phoneticPr fontId="1"/>
  </si>
  <si>
    <t>代表者職氏名</t>
    <rPh sb="0" eb="3">
      <t>ダイヒョウシャ</t>
    </rPh>
    <phoneticPr fontId="1"/>
  </si>
  <si>
    <t>郵便番号</t>
    <rPh sb="0" eb="2">
      <t>ユウビン</t>
    </rPh>
    <rPh sb="2" eb="4">
      <t>バンゴウ</t>
    </rPh>
    <phoneticPr fontId="1"/>
  </si>
  <si>
    <t>うち正規</t>
    <rPh sb="2" eb="4">
      <t>セイキ</t>
    </rPh>
    <phoneticPr fontId="1"/>
  </si>
  <si>
    <t>担当部署役職</t>
    <rPh sb="0" eb="2">
      <t>タントウ</t>
    </rPh>
    <rPh sb="2" eb="4">
      <t>ブショ</t>
    </rPh>
    <rPh sb="4" eb="6">
      <t>ヤクショク</t>
    </rPh>
    <phoneticPr fontId="1"/>
  </si>
  <si>
    <t>担当者名</t>
    <rPh sb="0" eb="3">
      <t>タントウシャ</t>
    </rPh>
    <rPh sb="3" eb="4">
      <t>メイ</t>
    </rPh>
    <phoneticPr fontId="1"/>
  </si>
  <si>
    <t>メールアドレス</t>
  </si>
  <si>
    <t>所得向上実現のための制度及び実績</t>
  </si>
  <si>
    <t>企業ＰＲ</t>
  </si>
  <si>
    <t>企業ＨＰ　ＵＲＬ</t>
  </si>
  <si>
    <t>正規比率公開</t>
    <rPh sb="0" eb="2">
      <t>セイキ</t>
    </rPh>
    <rPh sb="2" eb="4">
      <t>ヒリツ</t>
    </rPh>
    <rPh sb="4" eb="6">
      <t>コウカイ</t>
    </rPh>
    <phoneticPr fontId="1"/>
  </si>
  <si>
    <t>男女比率公開</t>
    <rPh sb="0" eb="2">
      <t>ダンジョ</t>
    </rPh>
    <rPh sb="2" eb="4">
      <t>ヒリツ</t>
    </rPh>
    <rPh sb="4" eb="6">
      <t>コウカイ</t>
    </rPh>
    <phoneticPr fontId="1"/>
  </si>
  <si>
    <t>財務資料</t>
    <rPh sb="0" eb="2">
      <t>ザイム</t>
    </rPh>
    <rPh sb="2" eb="4">
      <t>シリョウ</t>
    </rPh>
    <phoneticPr fontId="1"/>
  </si>
  <si>
    <t>①給与総支給額の伸び率</t>
    <rPh sb="1" eb="3">
      <t>キュウヨ</t>
    </rPh>
    <rPh sb="3" eb="4">
      <t>ソウ</t>
    </rPh>
    <rPh sb="4" eb="7">
      <t>シキュウガク</t>
    </rPh>
    <rPh sb="8" eb="9">
      <t>ノ</t>
    </rPh>
    <rPh sb="10" eb="11">
      <t>リツ</t>
    </rPh>
    <phoneticPr fontId="1"/>
  </si>
  <si>
    <t>②決まって至急する給与の平均</t>
    <rPh sb="1" eb="2">
      <t>キ</t>
    </rPh>
    <rPh sb="5" eb="7">
      <t>シキュウ</t>
    </rPh>
    <rPh sb="9" eb="11">
      <t>キュウヨ</t>
    </rPh>
    <rPh sb="12" eb="14">
      <t>ヘイキン</t>
    </rPh>
    <phoneticPr fontId="1"/>
  </si>
  <si>
    <t>③時給換算平均給与増加額</t>
  </si>
  <si>
    <t>④財務の透明性</t>
  </si>
  <si>
    <t>正規雇用比率</t>
    <rPh sb="0" eb="2">
      <t>セイキ</t>
    </rPh>
    <rPh sb="2" eb="4">
      <t>コヨウ</t>
    </rPh>
    <rPh sb="4" eb="6">
      <t>ヒリツ</t>
    </rPh>
    <phoneticPr fontId="1"/>
  </si>
  <si>
    <t>男女雇用比率</t>
    <rPh sb="0" eb="2">
      <t>ダンジョ</t>
    </rPh>
    <rPh sb="2" eb="4">
      <t>コヨウ</t>
    </rPh>
    <rPh sb="4" eb="6">
      <t>ヒリツ</t>
    </rPh>
    <phoneticPr fontId="1"/>
  </si>
  <si>
    <t>2021年度　12月期男人数</t>
  </si>
  <si>
    <t>2021年度　12月期男うち
正規
雇用</t>
  </si>
  <si>
    <t>2021年度　12月期男実際に出勤した日数合計（有給除く。1時間でも出勤した日は1日とする）</t>
  </si>
  <si>
    <t>2021年度　12月期男所定内労働時間合計
A</t>
  </si>
  <si>
    <t>2021年度　12月期男所定外労働時間合計
B</t>
  </si>
  <si>
    <t xml:space="preserve">2021年度　12月期男決まって支給する給与の総額（賞与除く。雇用契約、就業規則等に支給条件、算定方法が定められている給与）C
</t>
  </si>
  <si>
    <t>2021年度　12月期男うち、超過労働給与総額
D</t>
  </si>
  <si>
    <t>2021年度　12月期男平均賃金
（時給換算）
E=C/(A+B)</t>
  </si>
  <si>
    <t>2021年度　12月期男決まって支給する月給
E×８時間×20日</t>
  </si>
  <si>
    <t>2021年度　12月期女人数</t>
  </si>
  <si>
    <t>2021年度　12月期女うち
正規
雇用</t>
  </si>
  <si>
    <t>2021年度　12月期女実際に出勤した日数合計（有給除く。1時間でも出勤した日は1日とする）</t>
  </si>
  <si>
    <t>2021年度　12月期女所定内労働時間合計
A</t>
  </si>
  <si>
    <t>2021年度　12月期女所定外労働時間合計
B</t>
  </si>
  <si>
    <t xml:space="preserve">2021年度　12月期女決まって支給する給与の総額（賞与除く。雇用契約、就業規則等に支給条件、算定方法が定められている給与）C
</t>
  </si>
  <si>
    <t>2021年度　12月期女うち、超過労働給与総額
D</t>
  </si>
  <si>
    <t>2021年度　12月期女平均賃金
（時給換算）
E=C/(A+B)</t>
  </si>
  <si>
    <t>2021年度　12月期女決まって支給する月給
E×８時間×20日</t>
  </si>
  <si>
    <t>2021年度　12月期総計人数</t>
  </si>
  <si>
    <t>2021年度　12月期総計うち
正規
雇用</t>
  </si>
  <si>
    <t>2021年度　12月期総計実際に出勤した日数合計（有給除く。1時間でも出勤した日は1日とする）</t>
  </si>
  <si>
    <t>2021年度　12月期総計所定内労働時間合計
A</t>
  </si>
  <si>
    <t>2021年度　12月期総計所定外労働時間合計
B</t>
  </si>
  <si>
    <t xml:space="preserve">2021年度　12月期総計決まって支給する給与の総額（賞与除く。雇用契約、就業規則等に支給条件、算定方法が定められている給与）C
</t>
  </si>
  <si>
    <t>2021年度　12月期総計うち、超過労働給与総額
D</t>
  </si>
  <si>
    <t>2021年度　12月期総計平均賃金
（時給換算）
E=C/(A+B)</t>
  </si>
  <si>
    <t>2021年度　12月期総計決まって支給する月給
E×８時間×20日</t>
  </si>
  <si>
    <t>2020年度　12月期男人数</t>
  </si>
  <si>
    <t>2020年度　12月期男うち
正規
雇用</t>
  </si>
  <si>
    <t>2020年度　12月期男実際に出勤した日数合計（有給除く。1時間でも出勤した日は1日とする）</t>
  </si>
  <si>
    <t>2020年度　12月期男所定内労働時間合計
A</t>
  </si>
  <si>
    <t>2020年度　12月期男所定外労働時間合計
B</t>
  </si>
  <si>
    <t xml:space="preserve">2020年度　12月期男決まって支給する給与の総額（賞与除く。雇用契約、就業規則等に支給条件、算定方法が定められている給与）C
</t>
  </si>
  <si>
    <t>2020年度　12月期男うち、超過労働給与総額
D</t>
  </si>
  <si>
    <t>2020年度　12月期男平均賃金
（時給換算）
E=C/(A+B)</t>
  </si>
  <si>
    <t>2020年度　12月期男決まって支給する月給
E×８時間×20日</t>
  </si>
  <si>
    <t>2020年度　12月期女人数</t>
  </si>
  <si>
    <t>2020年度　12月期女うち
正規
雇用</t>
  </si>
  <si>
    <t>2020年度　12月期女実際に出勤した日数合計（有給除く。1時間でも出勤した日は1日とする）</t>
  </si>
  <si>
    <t>2020年度　12月期女所定内労働時間合計
A</t>
  </si>
  <si>
    <t>2020年度　12月期女所定外労働時間合計
B</t>
  </si>
  <si>
    <t xml:space="preserve">2020年度　12月期女決まって支給する給与の総額（賞与除く。雇用契約、就業規則等に支給条件、算定方法が定められている給与）C
</t>
  </si>
  <si>
    <t>2020年度　12月期女うち、超過労働給与総額
D</t>
  </si>
  <si>
    <t>2020年度　12月期女平均賃金
（時給換算）
E=C/(A+B)</t>
  </si>
  <si>
    <t>2020年度　12月期女決まって支給する月給
E×８時間×20日</t>
  </si>
  <si>
    <t>2020年度　12月期総計人数</t>
  </si>
  <si>
    <t>2020年度　12月期総計うち
正規
雇用</t>
  </si>
  <si>
    <t>2020年度　12月期総計実際に出勤した日数合計（有給除く。1時間でも出勤した日は1日とする）</t>
  </si>
  <si>
    <t>2020年度　12月期総計所定内労働時間合計
A</t>
  </si>
  <si>
    <t>2020年度　12月期総計所定外労働時間合計
B</t>
  </si>
  <si>
    <t xml:space="preserve">2020年度　12月期総計決まって支給する給与の総額（賞与除く。雇用契約、就業規則等に支給条件、算定方法が定められている給与）C
</t>
  </si>
  <si>
    <t>2020年度　12月期総計うち、超過労働給与総額
D</t>
  </si>
  <si>
    <t>2020年度　12月期総計平均賃金
（時給換算）
E=C/(A+B)</t>
  </si>
  <si>
    <t>2020年度　12月期総計決まって支給する月給
E×８時間×20日</t>
  </si>
  <si>
    <t>2019年度　12月期男人数</t>
  </si>
  <si>
    <t>2019年度　12月期男うち
正規
雇用</t>
  </si>
  <si>
    <t>2019年度　12月期男実際に出勤した日数合計（有給除く。1時間でも出勤した日は1日とする）</t>
  </si>
  <si>
    <t>2019年度　12月期男所定内労働時間合計
A</t>
  </si>
  <si>
    <t>2019年度　12月期男所定外労働時間合計
B</t>
  </si>
  <si>
    <t xml:space="preserve">2019年度　12月期男決まって支給する給与の総額（賞与除く。雇用契約、就業規則等に支給条件、算定方法が定められている給与）C
</t>
  </si>
  <si>
    <t>2019年度　12月期男うち、超過労働給与総額
D</t>
  </si>
  <si>
    <t>2019年度　12月期男平均賃金
（時給換算）
E=C/(A+B)</t>
  </si>
  <si>
    <t>2019年度　12月期男決まって支給する月給
E×８時間×20日</t>
  </si>
  <si>
    <t>2019年度　12月期女人数</t>
  </si>
  <si>
    <t>2019年度　12月期女うち
正規
雇用</t>
  </si>
  <si>
    <t>2019年度　12月期女実際に出勤した日数合計（有給除く。1時間でも出勤した日は1日とする）</t>
  </si>
  <si>
    <t>2019年度　12月期女所定内労働時間合計
A</t>
  </si>
  <si>
    <t>2019年度　12月期女所定外労働時間合計
B</t>
  </si>
  <si>
    <t xml:space="preserve">2019年度　12月期女決まって支給する給与の総額（賞与除く。雇用契約、就業規則等に支給条件、算定方法が定められている給与）C
</t>
  </si>
  <si>
    <t>2019年度　12月期女うち、超過労働給与総額
D</t>
  </si>
  <si>
    <t>2019年度　12月期女平均賃金
（時給換算）
E=C/(A+B)</t>
  </si>
  <si>
    <t>2019年度　12月期女決まって支給する月給
E×８時間×20日</t>
  </si>
  <si>
    <t>2019年度　12月期総計人数</t>
  </si>
  <si>
    <t>2019年度　12月期総計うち
正規
雇用</t>
  </si>
  <si>
    <t>2019年度　12月期総計実際に出勤した日数合計（有給除く。1時間でも出勤した日は1日とする）</t>
  </si>
  <si>
    <t>2019年度　12月期総計所定内労働時間合計
A</t>
  </si>
  <si>
    <t>2019年度　12月期総計所定外労働時間合計
B</t>
  </si>
  <si>
    <t xml:space="preserve">2019年度　12月期総計決まって支給する給与の総額（賞与除く。雇用契約、就業規則等に支給条件、算定方法が定められている給与）C
</t>
  </si>
  <si>
    <t>2019年度　12月期総計うち、超過労働給与総額
D</t>
  </si>
  <si>
    <t>2019年度　12月期総計平均賃金
（時給換算）
E=C/(A+B)</t>
  </si>
  <si>
    <t>2019年度　12月期総計決まって支給する月給
E×８時間×20日</t>
  </si>
  <si>
    <t>従業員数</t>
    <rPh sb="0" eb="3">
      <t>ジュウギョウイン</t>
    </rPh>
    <rPh sb="3" eb="4">
      <t>スウ</t>
    </rPh>
    <phoneticPr fontId="1"/>
  </si>
  <si>
    <t>基準年度
(2021年度)売上高</t>
  </si>
  <si>
    <t>１年目
(2022年度)売上高</t>
  </si>
  <si>
    <t>２年目
(2023年度)売上高</t>
  </si>
  <si>
    <t>３年目
(2024年度)売上高</t>
  </si>
  <si>
    <t>４年目
(2025年度)売上高</t>
  </si>
  <si>
    <t>５年目
(2026年度)売上高</t>
  </si>
  <si>
    <t>基準年度
(2021年度)営業利益</t>
  </si>
  <si>
    <t>１年目
(2022年度)営業利益</t>
  </si>
  <si>
    <t>２年目
(2023年度)営業利益</t>
  </si>
  <si>
    <t>３年目
(2024年度)営業利益</t>
  </si>
  <si>
    <t>４年目
(2025年度)営業利益</t>
  </si>
  <si>
    <t>５年目
(2026年度)営業利益</t>
  </si>
  <si>
    <t>基準年度
(2021年度)人件費</t>
  </si>
  <si>
    <t>１年目
(2022年度)人件費</t>
  </si>
  <si>
    <t>２年目
(2023年度)人件費</t>
  </si>
  <si>
    <t>３年目
(2024年度)人件費</t>
  </si>
  <si>
    <t>４年目
(2025年度)人件費</t>
  </si>
  <si>
    <t>５年目
(2026年度)人件費</t>
  </si>
  <si>
    <t>基準年度
(2021年度)減価償却費</t>
  </si>
  <si>
    <t>１年目
(2022年度)減価償却費</t>
  </si>
  <si>
    <t>２年目
(2023年度)減価償却費</t>
  </si>
  <si>
    <t>３年目
(2024年度)減価償却費</t>
  </si>
  <si>
    <t>４年目
(2025年度)減価償却費</t>
  </si>
  <si>
    <t>５年目
(2026年度)減価償却費</t>
  </si>
  <si>
    <t>基準年度
(2021年度)付加価値額</t>
  </si>
  <si>
    <t>１年目
(2022年度)付加価値額</t>
  </si>
  <si>
    <t>２年目
(2023年度)付加価値額</t>
  </si>
  <si>
    <t>３年目
(2024年度)付加価値額</t>
  </si>
  <si>
    <t>４年目
(2025年度)付加価値額</t>
  </si>
  <si>
    <t>５年目
(2026年度)付加価値額</t>
  </si>
  <si>
    <t>基準年度
(2021年度)付加価値額の
対前年伸び率</t>
  </si>
  <si>
    <t>１年目
(2022年度)付加価値額の
対前年伸び率</t>
  </si>
  <si>
    <t>２年目
(2023年度)付加価値額の
対前年伸び率</t>
  </si>
  <si>
    <t>３年目
(2024年度)付加価値額の
対前年伸び率</t>
  </si>
  <si>
    <t>４年目
(2025年度)付加価値額の
対前年伸び率</t>
  </si>
  <si>
    <t>５年目
(2026年度)付加価値額の
対前年伸び率</t>
  </si>
  <si>
    <t>基準年度
(2021年度)設備投資額</t>
  </si>
  <si>
    <t>１年目
(2022年度)設備投資額</t>
  </si>
  <si>
    <t>２年目
(2023年度)設備投資額</t>
  </si>
  <si>
    <t>３年目
(2024年度)設備投資額</t>
  </si>
  <si>
    <t>４年目
(2025年度)設備投資額</t>
  </si>
  <si>
    <t>５年目
(2026年度)設備投資額</t>
  </si>
  <si>
    <t>基準年度
(2021年度)給与総支給額</t>
  </si>
  <si>
    <t>１年目
(2022年度)給与総支給額</t>
  </si>
  <si>
    <t>２年目
(2023年度)給与総支給額</t>
  </si>
  <si>
    <t>３年目
(2024年度)給与総支給額</t>
  </si>
  <si>
    <t>４年目
(2025年度)給与総支給額</t>
  </si>
  <si>
    <t>５年目
(2026年度)給与総支給額</t>
  </si>
  <si>
    <t>基準年度
(2021年度)給与総支給額の
対前年伸び率</t>
  </si>
  <si>
    <t>１年目
(2022年度)給与総支給額の
対前年伸び率</t>
  </si>
  <si>
    <t>２年目
(2023年度)給与総支給額の
対前年伸び率</t>
  </si>
  <si>
    <t>３年目
(2024年度)給与総支給額の
対前年伸び率</t>
  </si>
  <si>
    <t>４年目
(2025年度)給与総支給額の
対前年伸び率</t>
  </si>
  <si>
    <t>５年目
(2026年度)給与総支給額の
対前年伸び率</t>
  </si>
  <si>
    <r>
      <t>従業員数</t>
    </r>
    <r>
      <rPr>
        <sz val="9"/>
        <color theme="1"/>
        <rFont val="游ゴシック"/>
        <family val="3"/>
        <charset val="128"/>
        <scheme val="minor"/>
      </rPr>
      <t>※１</t>
    </r>
    <rPh sb="0" eb="3">
      <t>ジュウギョウイン</t>
    </rPh>
    <rPh sb="3" eb="4">
      <t>カズ</t>
    </rPh>
    <phoneticPr fontId="1"/>
  </si>
  <si>
    <r>
      <t>男性</t>
    </r>
    <r>
      <rPr>
        <sz val="9"/>
        <color theme="1"/>
        <rFont val="游ゴシック"/>
        <family val="3"/>
        <charset val="128"/>
        <scheme val="minor"/>
      </rPr>
      <t>※2</t>
    </r>
    <rPh sb="0" eb="2">
      <t>ダンセイ</t>
    </rPh>
    <phoneticPr fontId="1"/>
  </si>
  <si>
    <r>
      <t>女性</t>
    </r>
    <r>
      <rPr>
        <sz val="9"/>
        <color theme="1"/>
        <rFont val="游ゴシック"/>
        <family val="3"/>
        <charset val="128"/>
        <scheme val="minor"/>
      </rPr>
      <t>※2</t>
    </r>
    <rPh sb="0" eb="2">
      <t>ジョセイ</t>
    </rPh>
    <phoneticPr fontId="1"/>
  </si>
  <si>
    <r>
      <t>所得向上実現のための制度及び実績</t>
    </r>
    <r>
      <rPr>
        <sz val="9"/>
        <color theme="1"/>
        <rFont val="游ゴシック"/>
        <family val="3"/>
        <charset val="128"/>
        <scheme val="minor"/>
      </rPr>
      <t>※3</t>
    </r>
    <rPh sb="0" eb="2">
      <t>ショトク</t>
    </rPh>
    <rPh sb="2" eb="4">
      <t>コウジョウ</t>
    </rPh>
    <rPh sb="4" eb="6">
      <t>ジツゲン</t>
    </rPh>
    <rPh sb="10" eb="12">
      <t>セイド</t>
    </rPh>
    <rPh sb="12" eb="13">
      <t>オヨ</t>
    </rPh>
    <rPh sb="14" eb="16">
      <t>ジッセキ</t>
    </rPh>
    <phoneticPr fontId="1"/>
  </si>
  <si>
    <r>
      <t>企業ＰＲ</t>
    </r>
    <r>
      <rPr>
        <sz val="9"/>
        <color theme="1"/>
        <rFont val="游ゴシック"/>
        <family val="3"/>
        <charset val="128"/>
        <scheme val="minor"/>
      </rPr>
      <t>※3</t>
    </r>
    <rPh sb="0" eb="2">
      <t>キギョウ</t>
    </rPh>
    <phoneticPr fontId="1"/>
  </si>
  <si>
    <t>※４</t>
    <phoneticPr fontId="1"/>
  </si>
  <si>
    <t>※２</t>
  </si>
  <si>
    <t>（うち正規雇用数）</t>
    <rPh sb="3" eb="5">
      <t>セイキ</t>
    </rPh>
    <rPh sb="5" eb="7">
      <t>コヨウ</t>
    </rPh>
    <rPh sb="7" eb="8">
      <t>スウ</t>
    </rPh>
    <phoneticPr fontId="1"/>
  </si>
  <si>
    <r>
      <t>（男性</t>
    </r>
    <r>
      <rPr>
        <sz val="9"/>
        <color theme="1"/>
        <rFont val="游ゴシック"/>
        <family val="3"/>
        <charset val="128"/>
        <scheme val="minor"/>
      </rPr>
      <t>※2）</t>
    </r>
    <rPh sb="1" eb="3">
      <t>ダンセイ</t>
    </rPh>
    <phoneticPr fontId="1"/>
  </si>
  <si>
    <r>
      <t>（女性</t>
    </r>
    <r>
      <rPr>
        <sz val="9"/>
        <color theme="1"/>
        <rFont val="游ゴシック"/>
        <family val="3"/>
        <charset val="128"/>
        <scheme val="minor"/>
      </rPr>
      <t>※2）</t>
    </r>
    <rPh sb="1" eb="3">
      <t>ジョセイ</t>
    </rPh>
    <phoneticPr fontId="1"/>
  </si>
  <si>
    <t>→</t>
    <phoneticPr fontId="1"/>
  </si>
  <si>
    <t>(男性)</t>
    <rPh sb="1" eb="3">
      <t>ダンセイ</t>
    </rPh>
    <phoneticPr fontId="1"/>
  </si>
  <si>
    <t>(女性)</t>
    <rPh sb="1" eb="3">
      <t>ジョセイ</t>
    </rPh>
    <phoneticPr fontId="1"/>
  </si>
  <si>
    <r>
      <t xml:space="preserve">給与総支給額
</t>
    </r>
    <r>
      <rPr>
        <sz val="8"/>
        <color theme="1"/>
        <rFont val="游ゴシック"/>
        <family val="3"/>
        <charset val="128"/>
        <scheme val="minor"/>
      </rPr>
      <t>（賞与・退職金除く）</t>
    </r>
    <rPh sb="0" eb="2">
      <t>キュウヨ</t>
    </rPh>
    <rPh sb="2" eb="3">
      <t>ソウ</t>
    </rPh>
    <rPh sb="3" eb="6">
      <t>シキュウガク</t>
    </rPh>
    <rPh sb="8" eb="10">
      <t>ショウヨ</t>
    </rPh>
    <rPh sb="11" eb="14">
      <t>タイショクキン</t>
    </rPh>
    <rPh sb="14" eb="15">
      <t>ノゾ</t>
    </rPh>
    <phoneticPr fontId="1"/>
  </si>
  <si>
    <t>決算報告書※</t>
    <rPh sb="0" eb="2">
      <t>ケッサン</t>
    </rPh>
    <rPh sb="2" eb="5">
      <t>ホウコクショ</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</si>
  <si>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</si>
  <si>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</si>
  <si>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</si>
  <si>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</si>
  <si>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事業計画</t>
    <rPh sb="0" eb="2">
      <t>ジギョウ</t>
    </rPh>
    <rPh sb="2" eb="4">
      <t>ケイカク</t>
    </rPh>
    <phoneticPr fontId="1"/>
  </si>
  <si>
    <t>12月期（12月単月）</t>
    <rPh sb="2" eb="3">
      <t>ガツ</t>
    </rPh>
    <rPh sb="3" eb="4">
      <t>キ</t>
    </rPh>
    <rPh sb="7" eb="8">
      <t>ガツ</t>
    </rPh>
    <rPh sb="8" eb="10">
      <t>タンツキ</t>
    </rPh>
    <phoneticPr fontId="17"/>
  </si>
  <si>
    <t>具体的業種</t>
    <rPh sb="0" eb="3">
      <t>グタイテキ</t>
    </rPh>
    <rPh sb="3" eb="5">
      <t>ギョウシュ</t>
    </rPh>
    <phoneticPr fontId="1"/>
  </si>
  <si>
    <r>
      <t xml:space="preserve">人件費
</t>
    </r>
    <r>
      <rPr>
        <sz val="6.5"/>
        <color theme="1"/>
        <rFont val="游ゴシック"/>
        <family val="3"/>
        <charset val="128"/>
        <scheme val="minor"/>
      </rPr>
      <t>（役員報酬、労務費等含む）</t>
    </r>
    <rPh sb="0" eb="3">
      <t>ジンケンヒ</t>
    </rPh>
    <rPh sb="5" eb="9">
      <t>ヤクインホウシュウ</t>
    </rPh>
    <rPh sb="10" eb="13">
      <t>ロウムヒ</t>
    </rPh>
    <rPh sb="13" eb="14">
      <t>トウ</t>
    </rPh>
    <rPh sb="14" eb="15">
      <t>フク</t>
    </rPh>
    <phoneticPr fontId="1"/>
  </si>
  <si>
    <t>評価基準遵守状況報告書</t>
  </si>
  <si>
    <t>届出日が属する月の初日時点を記載すること。</t>
    <rPh sb="0" eb="1">
      <t>トドケ</t>
    </rPh>
    <rPh sb="1" eb="2">
      <t>デ</t>
    </rPh>
    <phoneticPr fontId="1"/>
  </si>
  <si>
    <r>
      <t xml:space="preserve">１年目
</t>
    </r>
    <r>
      <rPr>
        <sz val="10"/>
        <color theme="1"/>
        <rFont val="游ゴシック"/>
        <family val="3"/>
        <charset val="128"/>
        <scheme val="minor"/>
      </rPr>
      <t>（認証された年度の決算実績）</t>
    </r>
    <rPh sb="1" eb="3">
      <t>ネンメ</t>
    </rPh>
    <rPh sb="5" eb="7">
      <t>ニンショウ</t>
    </rPh>
    <rPh sb="10" eb="12">
      <t>ネンド</t>
    </rPh>
    <rPh sb="13" eb="15">
      <t>ケッサン</t>
    </rPh>
    <rPh sb="15" eb="17">
      <t>ジッセキ</t>
    </rPh>
    <phoneticPr fontId="1"/>
  </si>
  <si>
    <r>
      <t xml:space="preserve">基準年度
</t>
    </r>
    <r>
      <rPr>
        <sz val="10"/>
        <color theme="1"/>
        <rFont val="游ゴシック"/>
        <family val="3"/>
        <charset val="128"/>
        <scheme val="minor"/>
      </rPr>
      <t>（認証された年度の前年度決算）</t>
    </r>
    <rPh sb="0" eb="2">
      <t>キジュン</t>
    </rPh>
    <rPh sb="2" eb="4">
      <t>ネンド</t>
    </rPh>
    <rPh sb="6" eb="8">
      <t>ニンショウ</t>
    </rPh>
    <rPh sb="11" eb="13">
      <t>ネンド</t>
    </rPh>
    <rPh sb="14" eb="17">
      <t>ゼンネンド</t>
    </rPh>
    <rPh sb="17" eb="19">
      <t>ケッサン</t>
    </rPh>
    <phoneticPr fontId="1"/>
  </si>
  <si>
    <t>年度</t>
    <rPh sb="0" eb="2">
      <t>ネンド</t>
    </rPh>
    <phoneticPr fontId="1"/>
  </si>
  <si>
    <t>制度認証年度</t>
    <rPh sb="0" eb="2">
      <t>セイド</t>
    </rPh>
    <rPh sb="2" eb="4">
      <t>ニンショウ</t>
    </rPh>
    <rPh sb="4" eb="6">
      <t>ネンド</t>
    </rPh>
    <phoneticPr fontId="1"/>
  </si>
  <si>
    <t>※決算が未処理の年度については、計画値を記載ください</t>
    <rPh sb="1" eb="3">
      <t>ケッサン</t>
    </rPh>
    <rPh sb="4" eb="7">
      <t>ミショリ</t>
    </rPh>
    <rPh sb="8" eb="10">
      <t>ネンド</t>
    </rPh>
    <rPh sb="16" eb="18">
      <t>ケイカク</t>
    </rPh>
    <rPh sb="18" eb="19">
      <t>チ</t>
    </rPh>
    <rPh sb="20" eb="22">
      <t>キサイ</t>
    </rPh>
    <phoneticPr fontId="1"/>
  </si>
  <si>
    <t>様式第２号（第６条関係）</t>
    <phoneticPr fontId="1"/>
  </si>
  <si>
    <t>「沖縄県所得向上応援企業」評価基準遵守状況報告書</t>
    <rPh sb="13" eb="15">
      <t>ヒョウカ</t>
    </rPh>
    <rPh sb="15" eb="17">
      <t>キジュン</t>
    </rPh>
    <rPh sb="17" eb="19">
      <t>ジュンシュ</t>
    </rPh>
    <rPh sb="19" eb="21">
      <t>ジョウキョウ</t>
    </rPh>
    <rPh sb="21" eb="23">
      <t>ホウコク</t>
    </rPh>
    <rPh sb="23" eb="24">
      <t>ショ</t>
    </rPh>
    <phoneticPr fontId="1"/>
  </si>
  <si>
    <t>沖縄県所得向上応援企業認証制度要綱第６条の規定により、下記のとおり届け出ます。</t>
    <rPh sb="33" eb="34">
      <t>トド</t>
    </rPh>
    <rPh sb="35" eb="36">
      <t>デ</t>
    </rPh>
    <phoneticPr fontId="1"/>
  </si>
  <si>
    <r>
      <t>業種</t>
    </r>
    <r>
      <rPr>
        <sz val="9"/>
        <color theme="1"/>
        <rFont val="游ゴシック"/>
        <family val="3"/>
        <charset val="128"/>
        <scheme val="minor"/>
      </rPr>
      <t>（大分類）</t>
    </r>
    <rPh sb="0" eb="2">
      <t>ギョウシュ</t>
    </rPh>
    <rPh sb="3" eb="6">
      <t>ダイブンルイ</t>
    </rPh>
    <phoneticPr fontId="1"/>
  </si>
  <si>
    <t>（単位：円）</t>
    <rPh sb="1" eb="3">
      <t>タンイ</t>
    </rPh>
    <rPh sb="4" eb="5">
      <t>エン</t>
    </rPh>
    <phoneticPr fontId="1"/>
  </si>
  <si>
    <t>※各年度は当年4月～翌年3月に該当する決算書となります（例：2022年度→2022.4月～2023.3月）</t>
    <rPh sb="1" eb="2">
      <t>カク</t>
    </rPh>
    <rPh sb="5" eb="7">
      <t>トウネン</t>
    </rPh>
    <rPh sb="8" eb="9">
      <t>ガツ</t>
    </rPh>
    <rPh sb="10" eb="12">
      <t>ヨクネン</t>
    </rPh>
    <rPh sb="13" eb="14">
      <t>ガツ</t>
    </rPh>
    <rPh sb="15" eb="17">
      <t>ガイトウ</t>
    </rPh>
    <rPh sb="19" eb="22">
      <t>ケッサンショ</t>
    </rPh>
    <rPh sb="28" eb="29">
      <t>レイ</t>
    </rPh>
    <rPh sb="34" eb="36">
      <t>ネンド</t>
    </rPh>
    <rPh sb="43" eb="44">
      <t>ガツ</t>
    </rPh>
    <phoneticPr fontId="1"/>
  </si>
  <si>
    <t>令和　　年　　月　　日</t>
    <phoneticPr fontId="1"/>
  </si>
  <si>
    <t>（代表者の職名）</t>
    <phoneticPr fontId="1"/>
  </si>
  <si>
    <t>（代表者の氏名）</t>
    <phoneticPr fontId="1"/>
  </si>
  <si>
    <t>←</t>
    <phoneticPr fontId="1"/>
  </si>
  <si>
    <t>前提条件</t>
    <rPh sb="0" eb="2">
      <t>ゼンテイ</t>
    </rPh>
    <rPh sb="2" eb="4">
      <t>ジョウケン</t>
    </rPh>
    <phoneticPr fontId="1"/>
  </si>
  <si>
    <t>①</t>
    <phoneticPr fontId="1"/>
  </si>
  <si>
    <t>制度要綱第４条２⑴に規定する組織でない。（風俗営業等の規定）</t>
    <rPh sb="10" eb="12">
      <t>キテイ</t>
    </rPh>
    <rPh sb="21" eb="26">
      <t>フウゾクエイギョウトウ</t>
    </rPh>
    <rPh sb="27" eb="29">
      <t>キテイ</t>
    </rPh>
    <phoneticPr fontId="1"/>
  </si>
  <si>
    <t>②</t>
    <phoneticPr fontId="1"/>
  </si>
  <si>
    <t>制度要綱第４条２⑵に規定する組織でない。（暴力団員等の規定）</t>
    <rPh sb="10" eb="12">
      <t>キテイ</t>
    </rPh>
    <rPh sb="21" eb="26">
      <t>ボウリョクダンイントウ</t>
    </rPh>
    <rPh sb="27" eb="29">
      <t>キテイ</t>
    </rPh>
    <phoneticPr fontId="1"/>
  </si>
  <si>
    <t>③</t>
    <phoneticPr fontId="1"/>
  </si>
  <si>
    <t>制度要綱第４条２⑶に規定する組織でない。（労働関係法令及びその他法令違反の規定）</t>
    <rPh sb="10" eb="12">
      <t>キテイ</t>
    </rPh>
    <rPh sb="21" eb="25">
      <t>ロウドウカンケイ</t>
    </rPh>
    <rPh sb="25" eb="27">
      <t>ホウレイ</t>
    </rPh>
    <rPh sb="27" eb="28">
      <t>オヨ</t>
    </rPh>
    <rPh sb="31" eb="32">
      <t>タ</t>
    </rPh>
    <rPh sb="32" eb="34">
      <t>ホウレイ</t>
    </rPh>
    <rPh sb="34" eb="36">
      <t>イハン</t>
    </rPh>
    <rPh sb="37" eb="39">
      <t>キテイ</t>
    </rPh>
    <phoneticPr fontId="1"/>
  </si>
  <si>
    <t>④</t>
    <phoneticPr fontId="1"/>
  </si>
  <si>
    <t>今後も中長期的に事業運営の見通しと意志があり、認証を受けるために生産性を高めつつ
給与向上に積極的に取り組む意志が経営者にある。（制度要綱第４条２⑷関連）</t>
    <rPh sb="65" eb="67">
      <t>セイド</t>
    </rPh>
    <rPh sb="67" eb="69">
      <t>ヨウコウ</t>
    </rPh>
    <rPh sb="69" eb="70">
      <t>ダイ</t>
    </rPh>
    <rPh sb="71" eb="72">
      <t>ジョウ</t>
    </rPh>
    <rPh sb="74" eb="76">
      <t>カンレン</t>
    </rPh>
    <phoneticPr fontId="1"/>
  </si>
  <si>
    <r>
      <t>同意することで、評価の加点対象となります。</t>
    </r>
    <r>
      <rPr>
        <u/>
        <sz val="11"/>
        <color theme="1"/>
        <rFont val="游ゴシック"/>
        <family val="3"/>
        <charset val="128"/>
        <scheme val="minor"/>
      </rPr>
      <t>財務資料（貸借対照表、損益計算書、製造（工事）原価報告書、販売費及び一般管理費等）</t>
    </r>
    <r>
      <rPr>
        <sz val="11"/>
        <color theme="1"/>
        <rFont val="游ゴシック"/>
        <family val="2"/>
        <charset val="128"/>
        <scheme val="minor"/>
      </rPr>
      <t>については、記載の期間分の資料を添付すること。正規雇用比率、男女雇用比率は従業員数の内訳から算出し、公表します。</t>
    </r>
    <rPh sb="112" eb="114">
      <t>コウヒョウ</t>
    </rPh>
    <phoneticPr fontId="1"/>
  </si>
  <si>
    <t>届出日</t>
    <rPh sb="0" eb="2">
      <t>トドケデ</t>
    </rPh>
    <rPh sb="2" eb="3">
      <t>ビ</t>
    </rPh>
    <phoneticPr fontId="1"/>
  </si>
  <si>
    <t>申請書記載の以下の情報を当制度ＨＰ等で公開することに同意する（必須）</t>
    <rPh sb="0" eb="2">
      <t>シンセイ</t>
    </rPh>
    <rPh sb="2" eb="3">
      <t>ショ</t>
    </rPh>
    <rPh sb="3" eb="5">
      <t>キサイ</t>
    </rPh>
    <rPh sb="6" eb="8">
      <t>イカ</t>
    </rPh>
    <rPh sb="12" eb="15">
      <t>トウセイド</t>
    </rPh>
    <rPh sb="17" eb="18">
      <t>トウ</t>
    </rPh>
    <phoneticPr fontId="1"/>
  </si>
  <si>
    <t>「正規雇用比率」を当制度ＨＰ等で公開することに同意する※4</t>
    <rPh sb="5" eb="7">
      <t>ヒリツ</t>
    </rPh>
    <phoneticPr fontId="1"/>
  </si>
  <si>
    <t>「男女雇用比率」を当制度ＨＰ等で公開することに同意する※4</t>
    <phoneticPr fontId="1"/>
  </si>
  <si>
    <t>従業員数に対する男女人数を記載すること。</t>
    <phoneticPr fontId="1"/>
  </si>
  <si>
    <t>当制度ＨＰ等で情報公開を行う項目のため、簡潔に記載すること。適宜、制度や実績に関する参考資料を添付すること。（上記にて確認できる場合は、添付する必要はありません）。</t>
    <rPh sb="39" eb="40">
      <t>カン</t>
    </rPh>
    <rPh sb="42" eb="44">
      <t>サンコウ</t>
    </rPh>
    <rPh sb="55" eb="57">
      <t>ジョウキ</t>
    </rPh>
    <phoneticPr fontId="1"/>
  </si>
  <si>
    <t>※申請時点の情報から変更が無い場合は「変更なし」とご記入ください。
　記載がある際には当制度HPの企業情報欄を更新いたしますので、出来る限り更新をお願いいたします。
（専用ホームページにてすべての認証企業の情報を掲載しております。ご参照ください）
https://www.shotokukojo.okinawa/members/</t>
    <rPh sb="43" eb="46">
      <t>トウセイド</t>
    </rPh>
    <phoneticPr fontId="1"/>
  </si>
  <si>
    <t>※申請時点の情報から変更が無い場合は「変更なし」とご記入ください。
　記載がある際には当制度HPの企業情報欄を更新いたしますので、出来る限り更新をお願いいたします。
（専用ホームページにてすべての認証企業の情報を掲載しております。ご参照ください）
https://www.shotokukojo.okinawa/members/
※当制度HPに使用する企業ロゴや写真等も変更があれば合わせて送信ください。</t>
    <rPh sb="1" eb="5">
      <t>シンセイジテン</t>
    </rPh>
    <rPh sb="6" eb="8">
      <t>ジョウホウ</t>
    </rPh>
    <rPh sb="10" eb="12">
      <t>ヘンコウ</t>
    </rPh>
    <rPh sb="19" eb="21">
      <t>ヘンコウ</t>
    </rPh>
    <rPh sb="26" eb="28">
      <t>キニュウ</t>
    </rPh>
    <rPh sb="35" eb="37">
      <t>キサイ</t>
    </rPh>
    <rPh sb="40" eb="41">
      <t>サイ</t>
    </rPh>
    <rPh sb="43" eb="46">
      <t>トウセイド</t>
    </rPh>
    <rPh sb="49" eb="54">
      <t>キギョウジョウホウラン</t>
    </rPh>
    <rPh sb="55" eb="57">
      <t>コウシン</t>
    </rPh>
    <rPh sb="65" eb="67">
      <t>デキ</t>
    </rPh>
    <rPh sb="68" eb="69">
      <t>カギ</t>
    </rPh>
    <rPh sb="70" eb="72">
      <t>コウシン</t>
    </rPh>
    <rPh sb="74" eb="75">
      <t>ネガ</t>
    </rPh>
    <rPh sb="84" eb="86">
      <t>センヨウ</t>
    </rPh>
    <rPh sb="98" eb="102">
      <t>ニンショウキギョウ</t>
    </rPh>
    <rPh sb="103" eb="105">
      <t>ジョウホウ</t>
    </rPh>
    <rPh sb="106" eb="108">
      <t>ケイサイ</t>
    </rPh>
    <rPh sb="116" eb="118">
      <t>サンショウ</t>
    </rPh>
    <rPh sb="166" eb="169">
      <t>トウセイド</t>
    </rPh>
    <rPh sb="172" eb="174">
      <t>シヨウ</t>
    </rPh>
    <rPh sb="176" eb="178">
      <t>キギョウ</t>
    </rPh>
    <rPh sb="181" eb="183">
      <t>シャシン</t>
    </rPh>
    <rPh sb="183" eb="184">
      <t>トウ</t>
    </rPh>
    <rPh sb="185" eb="187">
      <t>ヘンコウ</t>
    </rPh>
    <rPh sb="191" eb="192">
      <t>ア</t>
    </rPh>
    <rPh sb="195" eb="197">
      <t>ソウシン</t>
    </rPh>
    <phoneticPr fontId="1"/>
  </si>
  <si>
    <t>該当する項目に〇を記入すること</t>
    <rPh sb="0" eb="2">
      <t>ガイトウ</t>
    </rPh>
    <rPh sb="4" eb="6">
      <t>コウモク</t>
    </rPh>
    <rPh sb="9" eb="11">
      <t>キニュウ</t>
    </rPh>
    <phoneticPr fontId="1"/>
  </si>
  <si>
    <r>
      <rPr>
        <u/>
        <sz val="11"/>
        <color theme="1"/>
        <rFont val="游ゴシック"/>
        <family val="3"/>
        <charset val="128"/>
        <scheme val="minor"/>
      </rPr>
      <t>直近の</t>
    </r>
    <r>
      <rPr>
        <sz val="11"/>
        <color theme="1"/>
        <rFont val="游ゴシック"/>
        <family val="3"/>
        <charset val="128"/>
        <scheme val="minor"/>
      </rPr>
      <t>財務資料を県に提出する※4</t>
    </r>
    <rPh sb="0" eb="2">
      <t>チョッキン</t>
    </rPh>
    <phoneticPr fontId="1"/>
  </si>
  <si>
    <r>
      <rPr>
        <u/>
        <sz val="10"/>
        <color theme="1"/>
        <rFont val="游ゴシック"/>
        <family val="3"/>
        <charset val="128"/>
        <scheme val="minor"/>
      </rPr>
      <t>沖縄県所得向上応援企業認証制度要綱第４条第２項</t>
    </r>
    <r>
      <rPr>
        <sz val="10"/>
        <color theme="1"/>
        <rFont val="游ゴシック"/>
        <family val="3"/>
        <charset val="128"/>
        <scheme val="minor"/>
      </rPr>
      <t>に規定されている以下の要件を全て満たす必要があります。
（該当する場合は〇を、該当しない場合は×を記載してください。）</t>
    </r>
    <rPh sb="0" eb="3">
      <t>オキナワケン</t>
    </rPh>
    <rPh sb="3" eb="7">
      <t>ショトクコウジョウ</t>
    </rPh>
    <rPh sb="7" eb="11">
      <t>オウエンキギョウ</t>
    </rPh>
    <rPh sb="11" eb="15">
      <t>ニンショウセイド</t>
    </rPh>
    <rPh sb="15" eb="17">
      <t>ヨウコウ</t>
    </rPh>
    <rPh sb="17" eb="18">
      <t>ダイ</t>
    </rPh>
    <rPh sb="19" eb="20">
      <t>ジョウ</t>
    </rPh>
    <rPh sb="20" eb="21">
      <t>ダイ</t>
    </rPh>
    <rPh sb="22" eb="23">
      <t>コウ</t>
    </rPh>
    <rPh sb="24" eb="26">
      <t>キテイ</t>
    </rPh>
    <rPh sb="31" eb="33">
      <t>イカ</t>
    </rPh>
    <rPh sb="34" eb="36">
      <t>ヨウケン</t>
    </rPh>
    <rPh sb="37" eb="38">
      <t>スベ</t>
    </rPh>
    <rPh sb="39" eb="40">
      <t>ミ</t>
    </rPh>
    <rPh sb="42" eb="44">
      <t>ヒツヨウ</t>
    </rPh>
    <phoneticPr fontId="1"/>
  </si>
  <si>
    <r>
      <t>様式第２号別紙　評価報告書</t>
    </r>
    <r>
      <rPr>
        <sz val="16"/>
        <color rgb="FFFF0000"/>
        <rFont val="游ゴシック"/>
        <family val="3"/>
        <charset val="128"/>
        <scheme val="minor"/>
      </rPr>
      <t>（入力不要）</t>
    </r>
    <rPh sb="0" eb="2">
      <t>ヨウシキ</t>
    </rPh>
    <rPh sb="2" eb="3">
      <t>ダイ</t>
    </rPh>
    <rPh sb="4" eb="5">
      <t>ゴウ</t>
    </rPh>
    <rPh sb="10" eb="13">
      <t>ホウコクショ</t>
    </rPh>
    <rPh sb="14" eb="16">
      <t>ニュウリョク</t>
    </rPh>
    <rPh sb="16" eb="18">
      <t>フヨウ</t>
    </rPh>
    <phoneticPr fontId="1"/>
  </si>
  <si>
    <t>※決算報告書：貸借対照表、損益計算書、製造（工事）原価報告書、販売費及び一般管理費等</t>
    <rPh sb="1" eb="6">
      <t>ケッサンホウコクショ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</si>
</sst>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名&quot;"/>
    <numFmt numFmtId="178" formatCode="0&quot;年度&quot;"/>
  </numFmts>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sz val="12"/>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4"/>
      <color theme="1"/>
      <name val="游ゴシック"/>
      <family val="2"/>
      <charset val="128"/>
      <scheme val="minor"/>
    </font>
    <font>
      <sz val="11"/>
      <name val="游ゴシック"/>
      <family val="2"/>
      <charset val="128"/>
      <scheme val="minor"/>
    </font>
    <font>
      <sz val="11"/>
      <color rgb="FFFF0000"/>
      <name val="游ゴシック"/>
      <family val="3"/>
      <charset val="128"/>
      <scheme val="minor"/>
    </font>
    <font>
      <sz val="12"/>
      <color theme="1"/>
      <name val="游ゴシック"/>
      <family val="3"/>
      <charset val="128"/>
    </font>
    <font>
      <b/>
      <sz val="16"/>
      <name val="游ゴシック Light"/>
      <family val="3"/>
      <charset val="128"/>
      <scheme val="major"/>
    </font>
    <font>
      <sz val="6"/>
      <name val="游ゴシック"/>
      <family val="3"/>
      <charset val="128"/>
    </font>
    <font>
      <sz val="12"/>
      <name val="游ゴシック Light"/>
      <family val="3"/>
      <charset val="128"/>
      <scheme val="major"/>
    </font>
    <font>
      <sz val="10"/>
      <name val="游ゴシック Light"/>
      <family val="3"/>
      <charset val="128"/>
      <scheme val="major"/>
    </font>
    <font>
      <sz val="6"/>
      <name val="Tsukushi A Round Gothic Bold"/>
      <family val="3"/>
      <charset val="128"/>
    </font>
    <font>
      <b/>
      <sz val="11"/>
      <color theme="1"/>
      <name val="游ゴシック"/>
      <family val="3"/>
      <charset val="128"/>
      <scheme val="minor"/>
    </font>
    <font>
      <sz val="12"/>
      <color theme="1" tint="0.499984740745262"/>
      <name val="游ゴシック"/>
      <family val="3"/>
      <charset val="128"/>
      <scheme val="minor"/>
    </font>
    <font>
      <u/>
      <sz val="11"/>
      <color theme="10"/>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2"/>
      <color theme="1"/>
      <name val="ＭＳ ゴシック"/>
      <family val="3"/>
      <charset val="128"/>
    </font>
    <font>
      <sz val="16"/>
      <color rgb="FFFF0000"/>
      <name val="游ゴシック"/>
      <family val="3"/>
      <charset val="128"/>
      <scheme val="minor"/>
    </font>
    <font>
      <b/>
      <sz val="10"/>
      <name val="BIZ UDPゴシック"/>
      <family val="3"/>
      <charset val="128"/>
    </font>
    <font>
      <sz val="12"/>
      <color theme="0" tint="-4.9989318521683403E-2"/>
      <name val="游ゴシック Light"/>
      <family val="3"/>
      <charset val="128"/>
      <scheme val="major"/>
    </font>
    <font>
      <sz val="6.5"/>
      <color theme="1"/>
      <name val="游ゴシック"/>
      <family val="3"/>
      <charset val="128"/>
      <scheme val="minor"/>
    </font>
    <font>
      <u/>
      <sz val="11"/>
      <color rgb="FFC00000"/>
      <name val="游ゴシック"/>
      <family val="2"/>
      <charset val="128"/>
      <scheme val="minor"/>
    </font>
    <font>
      <u/>
      <sz val="11"/>
      <color rgb="FFC00000"/>
      <name val="游ゴシック"/>
      <family val="3"/>
      <charset val="128"/>
      <scheme val="minor"/>
    </font>
    <font>
      <sz val="11"/>
      <color theme="1"/>
      <name val="BIZ UDPゴシック"/>
      <family val="3"/>
      <charset val="128"/>
    </font>
    <font>
      <sz val="9"/>
      <color rgb="FF000000"/>
      <name val="Meiryo UI"/>
      <family val="3"/>
      <charset val="128"/>
    </font>
    <font>
      <u/>
      <sz val="11"/>
      <color theme="1"/>
      <name val="游ゴシック"/>
      <family val="3"/>
      <charset val="128"/>
      <scheme val="minor"/>
    </font>
    <font>
      <sz val="11"/>
      <color theme="8"/>
      <name val="游ゴシック"/>
      <family val="3"/>
      <charset val="128"/>
      <scheme val="minor"/>
    </font>
    <font>
      <u/>
      <sz val="10"/>
      <color theme="1"/>
      <name val="游ゴシック"/>
      <family val="3"/>
      <charset val="128"/>
      <scheme val="minor"/>
    </font>
    <font>
      <sz val="10"/>
      <color theme="1"/>
      <name val="游ゴシック"/>
      <family val="2"/>
      <charset val="128"/>
      <scheme val="minor"/>
    </font>
    <font>
      <sz val="14"/>
      <color theme="1"/>
      <name val="BIZ UDPゴシック"/>
      <family val="3"/>
      <charset val="128"/>
    </font>
  </fonts>
  <fills count="6">
    <fill>
      <patternFill patternType="none"/>
    </fill>
    <fill>
      <patternFill patternType="gray125"/>
    </fill>
    <fill>
      <patternFill patternType="solid">
        <fgColor rgb="FFF2F2F2"/>
        <bgColor rgb="FFF2F2F2"/>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9"/>
      </left>
      <right style="thin">
        <color theme="9"/>
      </right>
      <top style="thin">
        <color theme="9"/>
      </top>
      <bottom style="thin">
        <color theme="9"/>
      </bottom>
      <diagonal/>
    </border>
    <border>
      <left style="thin">
        <color theme="9"/>
      </left>
      <right style="thin">
        <color theme="4"/>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4"/>
      </left>
      <right style="thin">
        <color theme="9"/>
      </right>
      <top style="thin">
        <color theme="9"/>
      </top>
      <bottom style="thin">
        <color theme="9"/>
      </bottom>
      <diagonal/>
    </border>
    <border>
      <left style="thin">
        <color theme="4"/>
      </left>
      <right style="thin">
        <color theme="4"/>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theme="9"/>
      </left>
      <right style="thin">
        <color theme="9"/>
      </right>
      <top/>
      <bottom/>
      <diagonal/>
    </border>
    <border>
      <left/>
      <right/>
      <top style="thin">
        <color theme="4"/>
      </top>
      <bottom style="thin">
        <color theme="4"/>
      </bottom>
      <diagonal/>
    </border>
    <border>
      <left style="thin">
        <color theme="4"/>
      </left>
      <right/>
      <top style="thin">
        <color theme="4"/>
      </top>
      <bottom/>
      <diagonal/>
    </border>
  </borders>
  <cellStyleXfs count="6">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2" fillId="0" borderId="0"/>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69">
    <xf numFmtId="0" fontId="0" fillId="0" borderId="0" xfId="0">
      <alignment vertical="center"/>
    </xf>
    <xf numFmtId="0" fontId="3" fillId="0" borderId="0" xfId="0" applyFont="1">
      <alignment vertical="center"/>
    </xf>
    <xf numFmtId="0" fontId="0" fillId="0" borderId="0" xfId="0" applyAlignment="1">
      <alignment horizontal="center" vertical="center"/>
    </xf>
    <xf numFmtId="38" fontId="0" fillId="0" borderId="1" xfId="1" applyFont="1" applyBorder="1" applyAlignment="1">
      <alignment horizontal="center" vertical="center"/>
    </xf>
    <xf numFmtId="0" fontId="8" fillId="0" borderId="0" xfId="0" applyFont="1">
      <alignment vertical="center"/>
    </xf>
    <xf numFmtId="176" fontId="11" fillId="0" borderId="0" xfId="0" applyNumberFormat="1" applyFont="1">
      <alignment vertical="center"/>
    </xf>
    <xf numFmtId="176" fontId="8" fillId="0" borderId="0" xfId="0" applyNumberFormat="1" applyFont="1">
      <alignment vertical="center"/>
    </xf>
    <xf numFmtId="0" fontId="15" fillId="0" borderId="0" xfId="3" applyFont="1" applyAlignment="1">
      <alignment vertical="center"/>
    </xf>
    <xf numFmtId="0" fontId="16" fillId="0" borderId="0" xfId="3" applyFont="1" applyAlignment="1">
      <alignment vertical="center"/>
    </xf>
    <xf numFmtId="0" fontId="16" fillId="0" borderId="1" xfId="3" applyFont="1" applyBorder="1" applyAlignment="1">
      <alignment vertical="center"/>
    </xf>
    <xf numFmtId="38" fontId="16" fillId="0" borderId="1" xfId="3" applyNumberFormat="1" applyFont="1" applyBorder="1" applyAlignment="1">
      <alignment vertical="center"/>
    </xf>
    <xf numFmtId="0" fontId="16" fillId="2" borderId="1" xfId="3" applyFont="1" applyFill="1" applyBorder="1" applyAlignment="1">
      <alignment vertical="center"/>
    </xf>
    <xf numFmtId="38" fontId="16" fillId="2" borderId="1" xfId="3" applyNumberFormat="1" applyFont="1" applyFill="1" applyBorder="1" applyAlignment="1">
      <alignment vertical="center"/>
    </xf>
    <xf numFmtId="0" fontId="16" fillId="0" borderId="0" xfId="3" applyFont="1" applyAlignment="1">
      <alignment horizontal="center" vertical="center"/>
    </xf>
    <xf numFmtId="38" fontId="16" fillId="0" borderId="0" xfId="3" applyNumberFormat="1" applyFont="1" applyAlignment="1">
      <alignment horizontal="center" vertical="center"/>
    </xf>
    <xf numFmtId="9" fontId="16" fillId="0" borderId="0" xfId="4" applyFont="1" applyBorder="1" applyAlignment="1">
      <alignment vertical="center"/>
    </xf>
    <xf numFmtId="0" fontId="19" fillId="0" borderId="0" xfId="0" applyFont="1">
      <alignment vertical="center"/>
    </xf>
    <xf numFmtId="58" fontId="0" fillId="0" borderId="0" xfId="0" applyNumberFormat="1">
      <alignment vertical="center"/>
    </xf>
    <xf numFmtId="0" fontId="0" fillId="0" borderId="0" xfId="0" applyAlignment="1">
      <alignment horizontal="left" vertical="center"/>
    </xf>
    <xf numFmtId="38" fontId="0" fillId="0" borderId="0" xfId="0" applyNumberFormat="1">
      <alignment vertical="center"/>
    </xf>
    <xf numFmtId="38" fontId="0" fillId="3" borderId="3" xfId="1"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6" fontId="10" fillId="3" borderId="3" xfId="2" applyNumberFormat="1" applyFont="1" applyFill="1" applyBorder="1" applyAlignment="1">
      <alignment horizontal="center" vertical="center"/>
    </xf>
    <xf numFmtId="38" fontId="10" fillId="3" borderId="12" xfId="1" applyFont="1" applyFill="1" applyBorder="1" applyAlignment="1">
      <alignment horizontal="center" vertical="center"/>
    </xf>
    <xf numFmtId="38" fontId="10" fillId="3" borderId="1" xfId="1" applyFont="1" applyFill="1" applyBorder="1" applyAlignment="1">
      <alignment horizontal="center" vertical="center"/>
    </xf>
    <xf numFmtId="38" fontId="25" fillId="0" borderId="0" xfId="3" applyNumberFormat="1" applyFont="1" applyAlignment="1">
      <alignment vertical="center"/>
    </xf>
    <xf numFmtId="38" fontId="15" fillId="3" borderId="1" xfId="3" applyNumberFormat="1" applyFont="1" applyFill="1" applyBorder="1" applyAlignment="1">
      <alignment vertical="center"/>
    </xf>
    <xf numFmtId="38" fontId="16" fillId="3" borderId="1" xfId="3" applyNumberFormat="1" applyFont="1" applyFill="1" applyBorder="1" applyAlignment="1">
      <alignmen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4" xfId="0" applyFont="1" applyFill="1" applyBorder="1" applyAlignment="1">
      <alignment horizontal="center" vertical="center"/>
    </xf>
    <xf numFmtId="38" fontId="26" fillId="0" borderId="0" xfId="3" applyNumberFormat="1" applyFont="1" applyAlignment="1">
      <alignment vertical="center"/>
    </xf>
    <xf numFmtId="178" fontId="25" fillId="0" borderId="0" xfId="3" applyNumberFormat="1" applyFont="1" applyAlignment="1">
      <alignment horizontal="left" vertical="center"/>
    </xf>
    <xf numFmtId="0" fontId="28" fillId="0" borderId="0" xfId="0" applyFont="1">
      <alignment vertical="center"/>
    </xf>
    <xf numFmtId="0" fontId="29" fillId="0" borderId="0" xfId="0" applyFont="1">
      <alignment vertical="center"/>
    </xf>
    <xf numFmtId="0" fontId="0" fillId="0" borderId="0" xfId="0" applyAlignment="1">
      <alignment horizontal="left" vertical="center" wrapText="1"/>
    </xf>
    <xf numFmtId="0" fontId="0" fillId="0" borderId="28" xfId="0" applyBorder="1" applyAlignment="1">
      <alignment horizontal="center" vertical="center"/>
    </xf>
    <xf numFmtId="177" fontId="0" fillId="0" borderId="28" xfId="0" applyNumberFormat="1" applyBorder="1" applyAlignment="1">
      <alignment horizontal="center" vertical="center"/>
    </xf>
    <xf numFmtId="0" fontId="0" fillId="4" borderId="28" xfId="0" applyFill="1" applyBorder="1">
      <alignment vertical="center"/>
    </xf>
    <xf numFmtId="0" fontId="0" fillId="4" borderId="28" xfId="0" applyFill="1" applyBorder="1" applyAlignment="1">
      <alignment horizontal="center" vertical="center"/>
    </xf>
    <xf numFmtId="0" fontId="0" fillId="4" borderId="31" xfId="0" applyFill="1" applyBorder="1" applyAlignment="1">
      <alignment horizontal="center" vertical="center"/>
    </xf>
    <xf numFmtId="177" fontId="0" fillId="0" borderId="36" xfId="0" applyNumberFormat="1" applyBorder="1" applyAlignment="1">
      <alignment horizontal="center" vertical="center"/>
    </xf>
    <xf numFmtId="177" fontId="23" fillId="0" borderId="31" xfId="0" applyNumberFormat="1" applyFont="1" applyBorder="1" applyAlignment="1">
      <alignment horizontal="center" vertical="center"/>
    </xf>
    <xf numFmtId="0" fontId="0" fillId="0" borderId="0" xfId="0" applyAlignment="1">
      <alignment horizontal="center" vertical="center" textRotation="255"/>
    </xf>
    <xf numFmtId="0" fontId="0" fillId="0" borderId="37" xfId="0" applyBorder="1">
      <alignment vertical="center"/>
    </xf>
    <xf numFmtId="0" fontId="0" fillId="0" borderId="38" xfId="0" applyBorder="1">
      <alignment vertical="center"/>
    </xf>
    <xf numFmtId="0" fontId="0" fillId="0" borderId="30" xfId="0" applyBorder="1">
      <alignment vertical="center"/>
    </xf>
    <xf numFmtId="0" fontId="0" fillId="0" borderId="31" xfId="0" applyBorder="1">
      <alignment vertical="center"/>
    </xf>
    <xf numFmtId="0" fontId="0" fillId="4" borderId="32" xfId="0" applyFill="1" applyBorder="1">
      <alignment vertical="center"/>
    </xf>
    <xf numFmtId="0" fontId="0" fillId="4" borderId="30" xfId="0" applyFill="1" applyBorder="1">
      <alignment vertical="center"/>
    </xf>
    <xf numFmtId="0" fontId="0" fillId="4" borderId="31" xfId="0" applyFill="1" applyBorder="1">
      <alignment vertical="center"/>
    </xf>
    <xf numFmtId="0" fontId="20" fillId="0" borderId="0" xfId="5" applyFill="1" applyBorder="1" applyAlignment="1">
      <alignment horizontal="left"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30" fillId="5" borderId="43" xfId="0" applyFont="1" applyFill="1" applyBorder="1" applyAlignment="1">
      <alignment horizontal="center" vertical="center"/>
    </xf>
    <xf numFmtId="0" fontId="30" fillId="5" borderId="44" xfId="0" applyFont="1" applyFill="1" applyBorder="1" applyAlignment="1">
      <alignment horizontal="center" vertical="center"/>
    </xf>
    <xf numFmtId="0" fontId="30" fillId="0" borderId="0" xfId="0" applyFont="1" applyAlignment="1">
      <alignment horizontal="center" vertical="center"/>
    </xf>
    <xf numFmtId="0" fontId="2" fillId="0" borderId="37" xfId="0" applyFont="1" applyBorder="1">
      <alignment vertical="center"/>
    </xf>
    <xf numFmtId="0" fontId="8" fillId="4" borderId="30" xfId="0" applyFont="1" applyFill="1" applyBorder="1">
      <alignment vertical="center"/>
    </xf>
    <xf numFmtId="20" fontId="2" fillId="0" borderId="0" xfId="0" applyNumberFormat="1" applyFont="1">
      <alignment vertical="center"/>
    </xf>
    <xf numFmtId="0" fontId="2" fillId="0" borderId="0" xfId="0" applyFont="1">
      <alignment vertical="center"/>
    </xf>
    <xf numFmtId="58" fontId="2" fillId="4" borderId="32" xfId="0" applyNumberFormat="1" applyFont="1" applyFill="1" applyBorder="1" applyAlignment="1">
      <alignment horizontal="center" vertical="center"/>
    </xf>
    <xf numFmtId="0" fontId="0" fillId="4" borderId="28" xfId="0" applyFont="1" applyFill="1" applyBorder="1" applyAlignment="1">
      <alignment horizontal="center" vertical="center"/>
    </xf>
    <xf numFmtId="0" fontId="2" fillId="4" borderId="32" xfId="0" applyFont="1" applyFill="1" applyBorder="1">
      <alignment vertical="center"/>
    </xf>
    <xf numFmtId="0" fontId="0" fillId="0" borderId="28" xfId="0" applyFont="1" applyBorder="1" applyAlignment="1">
      <alignment horizontal="center" vertical="center"/>
    </xf>
    <xf numFmtId="0" fontId="36" fillId="5" borderId="28" xfId="0" applyFont="1" applyFill="1" applyBorder="1" applyAlignment="1">
      <alignment horizontal="center" vertical="center"/>
    </xf>
    <xf numFmtId="176" fontId="10" fillId="3" borderId="1" xfId="2" applyNumberFormat="1" applyFont="1" applyFill="1" applyBorder="1" applyAlignment="1">
      <alignment horizontal="center" vertical="center"/>
    </xf>
    <xf numFmtId="176" fontId="10" fillId="3" borderId="2" xfId="2" applyNumberFormat="1" applyFont="1" applyFill="1" applyBorder="1" applyAlignment="1">
      <alignment horizontal="center" vertical="center"/>
    </xf>
    <xf numFmtId="176" fontId="10" fillId="3"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4" fillId="4"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4" borderId="13" xfId="0" applyFont="1" applyFill="1" applyBorder="1">
      <alignment vertical="center"/>
    </xf>
    <xf numFmtId="0" fontId="3" fillId="4" borderId="15" xfId="0" applyFont="1" applyFill="1" applyBorder="1" applyAlignment="1">
      <alignment vertical="center" wrapText="1"/>
    </xf>
    <xf numFmtId="0" fontId="0" fillId="4" borderId="2" xfId="0" applyFill="1" applyBorder="1" applyAlignment="1">
      <alignment horizontal="center" vertical="center" wrapText="1"/>
    </xf>
    <xf numFmtId="178" fontId="0" fillId="4" borderId="2" xfId="0" applyNumberFormat="1" applyFill="1" applyBorder="1" applyAlignment="1">
      <alignment horizontal="center" vertical="center" wrapText="1"/>
    </xf>
    <xf numFmtId="0" fontId="0" fillId="4" borderId="1" xfId="0" applyFill="1" applyBorder="1" applyAlignment="1">
      <alignment horizontal="center" vertical="center"/>
    </xf>
    <xf numFmtId="0" fontId="0" fillId="4" borderId="11" xfId="0" applyFill="1" applyBorder="1" applyAlignment="1">
      <alignment horizontal="center" vertical="center"/>
    </xf>
    <xf numFmtId="0" fontId="0" fillId="4" borderId="11" xfId="0" applyFill="1" applyBorder="1" applyAlignment="1">
      <alignment horizontal="center" vertical="center" wrapText="1"/>
    </xf>
    <xf numFmtId="0" fontId="0" fillId="4" borderId="1" xfId="0" applyFill="1" applyBorder="1" applyAlignment="1">
      <alignment horizontal="center" vertical="center" wrapText="1"/>
    </xf>
    <xf numFmtId="0" fontId="16" fillId="4" borderId="1" xfId="3" applyFont="1" applyFill="1" applyBorder="1" applyAlignment="1">
      <alignment vertical="center"/>
    </xf>
    <xf numFmtId="0" fontId="16" fillId="4" borderId="9" xfId="3" applyFont="1" applyFill="1" applyBorder="1" applyAlignment="1">
      <alignment vertical="center" wrapText="1"/>
    </xf>
    <xf numFmtId="0" fontId="16" fillId="4" borderId="9" xfId="3" applyFont="1" applyFill="1" applyBorder="1" applyAlignment="1">
      <alignment vertical="center"/>
    </xf>
    <xf numFmtId="0" fontId="16" fillId="4" borderId="9" xfId="3" applyFont="1" applyFill="1" applyBorder="1" applyAlignment="1">
      <alignment vertical="top" wrapText="1"/>
    </xf>
    <xf numFmtId="0" fontId="16" fillId="4" borderId="10" xfId="3" applyFont="1" applyFill="1" applyBorder="1" applyAlignment="1">
      <alignment vertical="center" wrapText="1"/>
    </xf>
    <xf numFmtId="0" fontId="18" fillId="0" borderId="0" xfId="0" applyFont="1" applyAlignment="1">
      <alignment horizontal="center" vertical="center"/>
    </xf>
    <xf numFmtId="0" fontId="0" fillId="4" borderId="28" xfId="0" applyFill="1" applyBorder="1" applyAlignment="1">
      <alignment horizontal="left" vertical="center"/>
    </xf>
    <xf numFmtId="0" fontId="0" fillId="0" borderId="0" xfId="0" applyAlignment="1">
      <alignment horizontal="center" vertical="center"/>
    </xf>
    <xf numFmtId="0" fontId="0" fillId="0" borderId="28" xfId="0" applyBorder="1" applyAlignment="1">
      <alignment horizontal="left" vertical="center"/>
    </xf>
    <xf numFmtId="0" fontId="20" fillId="0" borderId="28" xfId="5" applyBorder="1" applyAlignment="1">
      <alignment horizontal="left" vertical="center"/>
    </xf>
    <xf numFmtId="0" fontId="0" fillId="4" borderId="32" xfId="0" applyFill="1" applyBorder="1" applyAlignment="1">
      <alignment horizontal="left" vertical="center"/>
    </xf>
    <xf numFmtId="0" fontId="0" fillId="4" borderId="36" xfId="0" applyFill="1" applyBorder="1" applyAlignment="1">
      <alignment horizontal="center" vertical="center"/>
    </xf>
    <xf numFmtId="177" fontId="0" fillId="0" borderId="32" xfId="0" applyNumberFormat="1" applyBorder="1" applyAlignment="1">
      <alignment horizontal="center" vertical="center"/>
    </xf>
    <xf numFmtId="177" fontId="0" fillId="0" borderId="30" xfId="0" applyNumberFormat="1" applyBorder="1" applyAlignment="1">
      <alignment horizontal="center" vertical="center"/>
    </xf>
    <xf numFmtId="0" fontId="0" fillId="4" borderId="32"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4" borderId="29" xfId="0" applyFont="1" applyFill="1" applyBorder="1" applyAlignment="1">
      <alignment horizontal="center" vertical="center"/>
    </xf>
    <xf numFmtId="0" fontId="2" fillId="4" borderId="33"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right" vertical="top" wrapText="1"/>
    </xf>
    <xf numFmtId="0" fontId="0" fillId="4" borderId="28" xfId="0" applyFill="1" applyBorder="1" applyAlignment="1">
      <alignment horizontal="center" vertical="center" textRotation="255"/>
    </xf>
    <xf numFmtId="0" fontId="33" fillId="0" borderId="39" xfId="0" applyFont="1" applyBorder="1" applyAlignment="1">
      <alignment horizontal="left" vertical="center" wrapText="1"/>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20" fillId="0" borderId="32" xfId="5"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29"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0" fillId="0" borderId="35" xfId="0" applyBorder="1" applyAlignment="1">
      <alignment horizontal="center" vertical="center"/>
    </xf>
    <xf numFmtId="0" fontId="0" fillId="4" borderId="28" xfId="0" applyFont="1" applyFill="1" applyBorder="1" applyAlignment="1">
      <alignment horizontal="center" vertical="center" textRotation="255"/>
    </xf>
    <xf numFmtId="0" fontId="4" fillId="4" borderId="28" xfId="0" applyFont="1" applyFill="1" applyBorder="1" applyAlignment="1">
      <alignment horizontal="left" vertical="center" wrapText="1"/>
    </xf>
    <xf numFmtId="0" fontId="4" fillId="4" borderId="28" xfId="0" applyFont="1" applyFill="1" applyBorder="1" applyAlignment="1">
      <alignment horizontal="left" vertical="center"/>
    </xf>
    <xf numFmtId="0" fontId="35" fillId="0" borderId="28" xfId="0" applyFont="1" applyBorder="1" applyAlignment="1">
      <alignment horizontal="left" vertical="center" wrapText="1"/>
    </xf>
    <xf numFmtId="0" fontId="4" fillId="0" borderId="28" xfId="0" applyFont="1" applyBorder="1" applyAlignment="1">
      <alignment horizontal="left" vertical="center" wrapText="1"/>
    </xf>
    <xf numFmtId="0" fontId="0" fillId="4" borderId="35" xfId="0" applyFill="1" applyBorder="1" applyAlignment="1">
      <alignment horizontal="center" vertical="center" textRotation="255"/>
    </xf>
    <xf numFmtId="0" fontId="0" fillId="4" borderId="42" xfId="0" applyFill="1" applyBorder="1" applyAlignment="1">
      <alignment horizontal="center" vertical="center" textRotation="255"/>
    </xf>
    <xf numFmtId="0" fontId="0" fillId="4" borderId="36" xfId="0" applyFill="1" applyBorder="1" applyAlignment="1">
      <alignment horizontal="center" vertical="center" textRotation="255"/>
    </xf>
    <xf numFmtId="0" fontId="5" fillId="0" borderId="0" xfId="0" applyFont="1" applyAlignment="1">
      <alignment horizontal="center"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0" xfId="0" applyFont="1" applyAlignment="1">
      <alignment horizontal="right" vertical="center"/>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176" fontId="3" fillId="3" borderId="2" xfId="2" applyNumberFormat="1" applyFont="1" applyFill="1" applyBorder="1" applyAlignment="1">
      <alignment horizontal="center" vertical="center" wrapText="1"/>
    </xf>
    <xf numFmtId="176" fontId="3" fillId="3" borderId="3" xfId="2" applyNumberFormat="1" applyFont="1" applyFill="1" applyBorder="1" applyAlignment="1">
      <alignment horizontal="center" vertical="center" wrapText="1"/>
    </xf>
    <xf numFmtId="38"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9" fillId="0" borderId="0" xfId="0" applyFont="1" applyAlignment="1">
      <alignment horizontal="center" vertical="center"/>
    </xf>
    <xf numFmtId="0" fontId="0" fillId="0" borderId="7" xfId="0" applyBorder="1" applyAlignment="1">
      <alignment horizontal="righ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0" borderId="0" xfId="3" applyFont="1" applyAlignment="1">
      <alignment horizontal="center" vertical="center"/>
    </xf>
    <xf numFmtId="0" fontId="16" fillId="4" borderId="1" xfId="3" applyFont="1" applyFill="1" applyBorder="1" applyAlignment="1">
      <alignment vertical="center"/>
    </xf>
    <xf numFmtId="0" fontId="16" fillId="0" borderId="0" xfId="3" applyFont="1" applyAlignment="1">
      <alignment horizontal="center" vertical="center"/>
    </xf>
    <xf numFmtId="9" fontId="16" fillId="0" borderId="0" xfId="4" applyFont="1" applyBorder="1" applyAlignment="1">
      <alignment horizontal="center" vertical="center"/>
    </xf>
    <xf numFmtId="0" fontId="15" fillId="0" borderId="0" xfId="3" applyFont="1" applyAlignment="1">
      <alignment horizontal="right" vertical="center"/>
    </xf>
  </cellXfs>
  <cellStyles count="6">
    <cellStyle name="パーセント" xfId="2" builtinId="5"/>
    <cellStyle name="パーセント 2" xfId="4" xr:uid="{00000000-0005-0000-0000-000001000000}"/>
    <cellStyle name="ハイパーリンク" xfId="5" builtinId="8"/>
    <cellStyle name="桁区切り" xfId="1" builtinId="6"/>
    <cellStyle name="標準" xfId="0" builtinId="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514350</xdr:colOff>
          <xdr:row>41</xdr:row>
          <xdr:rowOff>352425</xdr:rowOff>
        </xdr:to>
        <xdr:sp macro="" textlink="">
          <xdr:nvSpPr>
            <xdr:cNvPr id="1050" name="Check Box 3"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495300</xdr:colOff>
          <xdr:row>41</xdr:row>
          <xdr:rowOff>352425</xdr:rowOff>
        </xdr:to>
        <xdr:sp macro="" textlink="">
          <xdr:nvSpPr>
            <xdr:cNvPr id="1051" name="Check Box 4"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542925</xdr:colOff>
          <xdr:row>41</xdr:row>
          <xdr:rowOff>352425</xdr:rowOff>
        </xdr:to>
        <xdr:sp macro="" textlink="">
          <xdr:nvSpPr>
            <xdr:cNvPr id="1052" name="Check Box 6"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361950</xdr:rowOff>
        </xdr:from>
        <xdr:to>
          <xdr:col>4</xdr:col>
          <xdr:colOff>466725</xdr:colOff>
          <xdr:row>40</xdr:row>
          <xdr:rowOff>180975</xdr:rowOff>
        </xdr:to>
        <xdr:sp macro="" textlink="">
          <xdr:nvSpPr>
            <xdr:cNvPr id="1053" name="Check Box 8"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9525</xdr:rowOff>
        </xdr:to>
        <xdr:sp macro="" textlink="">
          <xdr:nvSpPr>
            <xdr:cNvPr id="1054" name="Check Box 11"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9525</xdr:rowOff>
        </xdr:from>
        <xdr:to>
          <xdr:col>4</xdr:col>
          <xdr:colOff>9525</xdr:colOff>
          <xdr:row>44</xdr:row>
          <xdr:rowOff>9525</xdr:rowOff>
        </xdr:to>
        <xdr:sp macro="" textlink="">
          <xdr:nvSpPr>
            <xdr:cNvPr id="1055" name="Check Box 13"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361950</xdr:rowOff>
        </xdr:from>
        <xdr:to>
          <xdr:col>4</xdr:col>
          <xdr:colOff>466725</xdr:colOff>
          <xdr:row>41</xdr:row>
          <xdr:rowOff>333375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0</xdr:rowOff>
        </xdr:from>
        <xdr:to>
          <xdr:col>4</xdr:col>
          <xdr:colOff>514350</xdr:colOff>
          <xdr:row>42</xdr:row>
          <xdr:rowOff>352425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0</xdr:rowOff>
        </xdr:from>
        <xdr:to>
          <xdr:col>4</xdr:col>
          <xdr:colOff>495300</xdr:colOff>
          <xdr:row>42</xdr:row>
          <xdr:rowOff>352425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0</xdr:rowOff>
        </xdr:from>
        <xdr:to>
          <xdr:col>4</xdr:col>
          <xdr:colOff>533400</xdr:colOff>
          <xdr:row>42</xdr:row>
          <xdr:rowOff>352425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361950</xdr:rowOff>
        </xdr:from>
        <xdr:to>
          <xdr:col>4</xdr:col>
          <xdr:colOff>466725</xdr:colOff>
          <xdr:row>42</xdr:row>
          <xdr:rowOff>333375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Q49"/>
  <sheetViews>
    <sheetView showGridLines="0" tabSelected="1" view="pageBreakPreview" zoomScale="87" zoomScaleNormal="87" zoomScaleSheetLayoutView="87" workbookViewId="0">
      <selection activeCell="G17" sqref="G17"/>
    </sheetView>
  </sheetViews>
  <sheetFormatPr defaultColWidth="9" defaultRowHeight="18.75"/>
  <cols>
    <col min="1" max="1" width="3.5" customWidth="1"/>
    <col min="2" max="2" width="3.125" customWidth="1"/>
    <col min="3" max="3" width="3.75" customWidth="1"/>
    <col min="4" max="4" width="4" customWidth="1"/>
    <col min="5" max="5" width="8.75" customWidth="1"/>
    <col min="6" max="6" width="10.5" customWidth="1"/>
    <col min="7" max="7" width="14" customWidth="1"/>
    <col min="8" max="8" width="7.875" customWidth="1"/>
    <col min="9" max="12" width="11.25" customWidth="1"/>
    <col min="13" max="13" width="2.75" customWidth="1"/>
    <col min="14" max="14" width="2.5" customWidth="1"/>
    <col min="15" max="15" width="3.625" bestFit="1" customWidth="1"/>
    <col min="16" max="16" width="31" customWidth="1"/>
  </cols>
  <sheetData>
    <row r="1" spans="3:12">
      <c r="C1" t="s">
        <v>274</v>
      </c>
    </row>
    <row r="2" spans="3:12" ht="13.5" customHeight="1"/>
    <row r="3" spans="3:12">
      <c r="C3" s="90" t="s">
        <v>275</v>
      </c>
      <c r="D3" s="90"/>
      <c r="E3" s="90"/>
      <c r="F3" s="90"/>
      <c r="G3" s="90"/>
      <c r="H3" s="90"/>
      <c r="I3" s="90"/>
      <c r="J3" s="90"/>
      <c r="K3" s="90"/>
      <c r="L3" s="90"/>
    </row>
    <row r="4" spans="3:12" ht="13.5" customHeight="1"/>
    <row r="5" spans="3:12">
      <c r="G5" s="61"/>
      <c r="H5" s="62"/>
      <c r="I5" s="63" t="s">
        <v>294</v>
      </c>
      <c r="J5" s="102" t="s">
        <v>280</v>
      </c>
      <c r="K5" s="103"/>
      <c r="L5" s="104"/>
    </row>
    <row r="6" spans="3:12" ht="13.5" customHeight="1">
      <c r="G6" s="62"/>
      <c r="H6" s="62"/>
      <c r="I6" s="62"/>
      <c r="J6" s="62"/>
      <c r="K6" s="62"/>
      <c r="L6" s="62"/>
    </row>
    <row r="7" spans="3:12">
      <c r="C7" t="s">
        <v>57</v>
      </c>
      <c r="G7" s="62"/>
      <c r="H7" s="62"/>
      <c r="I7" s="62"/>
      <c r="J7" s="62"/>
      <c r="K7" s="62"/>
      <c r="L7" s="62"/>
    </row>
    <row r="8" spans="3:12" ht="13.5" customHeight="1">
      <c r="G8" s="62"/>
      <c r="H8" s="62"/>
      <c r="I8" s="62"/>
      <c r="J8" s="62"/>
      <c r="K8" s="62"/>
      <c r="L8" s="62"/>
    </row>
    <row r="9" spans="3:12" ht="32.25" customHeight="1">
      <c r="G9" s="105" t="s">
        <v>58</v>
      </c>
      <c r="H9" s="106"/>
      <c r="I9" s="119"/>
      <c r="J9" s="120"/>
      <c r="K9" s="120"/>
      <c r="L9" s="121"/>
    </row>
    <row r="10" spans="3:12">
      <c r="G10" s="105" t="s">
        <v>281</v>
      </c>
      <c r="H10" s="106"/>
      <c r="I10" s="119"/>
      <c r="J10" s="120"/>
      <c r="K10" s="120"/>
      <c r="L10" s="121"/>
    </row>
    <row r="11" spans="3:12">
      <c r="G11" s="105" t="s">
        <v>282</v>
      </c>
      <c r="H11" s="106"/>
      <c r="I11" s="119"/>
      <c r="J11" s="120"/>
      <c r="K11" s="120"/>
      <c r="L11" s="121"/>
    </row>
    <row r="12" spans="3:12">
      <c r="G12" s="2"/>
      <c r="H12" s="2"/>
      <c r="I12" s="37"/>
      <c r="J12" s="37"/>
      <c r="K12" s="37"/>
      <c r="L12" s="37"/>
    </row>
    <row r="13" spans="3:12">
      <c r="C13" t="s">
        <v>276</v>
      </c>
    </row>
    <row r="14" spans="3:12" ht="13.5" customHeight="1"/>
    <row r="15" spans="3:12">
      <c r="C15" s="92" t="s">
        <v>59</v>
      </c>
      <c r="D15" s="92"/>
      <c r="E15" s="92"/>
      <c r="F15" s="92"/>
      <c r="G15" s="92"/>
      <c r="H15" s="92"/>
      <c r="I15" s="92"/>
      <c r="J15" s="92"/>
      <c r="K15" s="92"/>
      <c r="L15" s="92"/>
    </row>
    <row r="16" spans="3:12">
      <c r="C16" s="2"/>
      <c r="D16" s="2"/>
      <c r="E16" s="2"/>
      <c r="F16" s="2"/>
      <c r="G16" s="2"/>
      <c r="H16" s="2"/>
      <c r="I16" s="2"/>
      <c r="J16" s="2"/>
      <c r="K16" s="2"/>
      <c r="L16" s="2"/>
    </row>
    <row r="17" spans="3:17">
      <c r="C17" s="99" t="s">
        <v>272</v>
      </c>
      <c r="D17" s="100"/>
      <c r="E17" s="101"/>
      <c r="F17" s="38"/>
      <c r="G17" s="18" t="s">
        <v>271</v>
      </c>
      <c r="H17" s="2"/>
      <c r="I17" s="2"/>
      <c r="J17" s="2"/>
      <c r="K17" s="2"/>
      <c r="L17" s="2"/>
    </row>
    <row r="18" spans="3:17" ht="6" customHeight="1">
      <c r="C18" s="2"/>
      <c r="D18" s="2"/>
      <c r="E18" s="2"/>
      <c r="F18" s="2"/>
      <c r="G18" s="2"/>
      <c r="H18" s="2"/>
      <c r="I18" s="2"/>
      <c r="J18" s="2"/>
      <c r="K18" s="2"/>
      <c r="L18" s="2"/>
    </row>
    <row r="19" spans="3:17" ht="29.25" customHeight="1">
      <c r="C19" s="109" t="s">
        <v>60</v>
      </c>
      <c r="D19" s="91" t="s">
        <v>61</v>
      </c>
      <c r="E19" s="91"/>
      <c r="F19" s="64" t="s">
        <v>69</v>
      </c>
      <c r="G19" s="93"/>
      <c r="H19" s="93"/>
      <c r="I19" s="93"/>
      <c r="J19" s="93"/>
      <c r="K19" s="93"/>
      <c r="L19" s="93"/>
    </row>
    <row r="20" spans="3:17" ht="29.25" customHeight="1">
      <c r="C20" s="109"/>
      <c r="D20" s="91"/>
      <c r="E20" s="91"/>
      <c r="F20" s="93"/>
      <c r="G20" s="93"/>
      <c r="H20" s="93"/>
      <c r="I20" s="93"/>
      <c r="J20" s="93"/>
      <c r="K20" s="93"/>
      <c r="L20" s="93"/>
    </row>
    <row r="21" spans="3:17" ht="29.25" customHeight="1">
      <c r="C21" s="109"/>
      <c r="D21" s="91" t="s">
        <v>277</v>
      </c>
      <c r="E21" s="91"/>
      <c r="F21" s="122"/>
      <c r="G21" s="122"/>
      <c r="H21" s="122"/>
      <c r="I21" s="40" t="s">
        <v>265</v>
      </c>
      <c r="J21" s="93"/>
      <c r="K21" s="93"/>
      <c r="L21" s="93"/>
      <c r="Q21" s="2"/>
    </row>
    <row r="22" spans="3:17" ht="33.75" customHeight="1">
      <c r="C22" s="109"/>
      <c r="D22" s="91" t="s">
        <v>244</v>
      </c>
      <c r="E22" s="95"/>
      <c r="F22" s="97">
        <v>0</v>
      </c>
      <c r="G22" s="98"/>
      <c r="H22" s="44" t="s">
        <v>254</v>
      </c>
      <c r="I22" s="42" t="s">
        <v>245</v>
      </c>
      <c r="J22" s="39">
        <v>0</v>
      </c>
      <c r="K22" s="41" t="s">
        <v>246</v>
      </c>
      <c r="L22" s="39">
        <v>0</v>
      </c>
      <c r="O22" s="54" t="s">
        <v>283</v>
      </c>
      <c r="P22" s="55" t="str">
        <f>IF(F22=J22+L22,"OK：男女別合計値計算","エラー：男女別合計値計算")</f>
        <v>OK：男女別合計値計算</v>
      </c>
    </row>
    <row r="23" spans="3:17" ht="33.75" customHeight="1">
      <c r="C23" s="109"/>
      <c r="D23" s="91"/>
      <c r="E23" s="91"/>
      <c r="F23" s="96" t="s">
        <v>251</v>
      </c>
      <c r="G23" s="96"/>
      <c r="H23" s="43">
        <v>0</v>
      </c>
      <c r="I23" s="41" t="s">
        <v>252</v>
      </c>
      <c r="J23" s="39">
        <v>0</v>
      </c>
      <c r="K23" s="41" t="s">
        <v>253</v>
      </c>
      <c r="L23" s="39">
        <v>0</v>
      </c>
      <c r="O23" s="54" t="s">
        <v>283</v>
      </c>
      <c r="P23" s="55" t="str">
        <f>IF(H23=J23+L23,"OK：男女別合計値計算","エラー：男女別合計値計算")</f>
        <v>OK：男女別合計値計算</v>
      </c>
    </row>
    <row r="24" spans="3:17" ht="29.25" customHeight="1">
      <c r="C24" s="109"/>
      <c r="D24" s="91" t="s">
        <v>68</v>
      </c>
      <c r="E24" s="91"/>
      <c r="F24" s="41" t="s">
        <v>87</v>
      </c>
      <c r="G24" s="93"/>
      <c r="H24" s="93"/>
      <c r="I24" s="41" t="s">
        <v>71</v>
      </c>
      <c r="J24" s="94"/>
      <c r="K24" s="93"/>
      <c r="L24" s="93"/>
    </row>
    <row r="25" spans="3:17" ht="29.25" customHeight="1">
      <c r="C25" s="109"/>
      <c r="D25" s="91"/>
      <c r="E25" s="91"/>
      <c r="F25" s="41" t="s">
        <v>63</v>
      </c>
      <c r="G25" s="93"/>
      <c r="H25" s="93"/>
      <c r="I25" s="41" t="s">
        <v>64</v>
      </c>
      <c r="J25" s="93"/>
      <c r="K25" s="93"/>
      <c r="L25" s="93"/>
    </row>
    <row r="26" spans="3:17" ht="29.25" customHeight="1">
      <c r="C26" s="45"/>
      <c r="D26" s="18"/>
      <c r="E26" s="18"/>
      <c r="F26" s="2"/>
      <c r="G26" s="18"/>
      <c r="H26" s="18"/>
      <c r="I26" s="2"/>
      <c r="J26" s="18"/>
      <c r="K26" s="18"/>
      <c r="L26" s="18"/>
    </row>
    <row r="27" spans="3:17" ht="29.25" customHeight="1">
      <c r="C27" s="50" t="s">
        <v>247</v>
      </c>
      <c r="D27" s="51"/>
      <c r="E27" s="51"/>
      <c r="F27" s="51"/>
      <c r="G27" s="51"/>
      <c r="H27" s="51"/>
      <c r="I27" s="51"/>
      <c r="J27" s="51"/>
      <c r="K27" s="51"/>
      <c r="L27" s="52"/>
    </row>
    <row r="28" spans="3:17" ht="234.75" customHeight="1">
      <c r="C28" s="110" t="s">
        <v>301</v>
      </c>
      <c r="D28" s="111"/>
      <c r="E28" s="111"/>
      <c r="F28" s="111"/>
      <c r="G28" s="111"/>
      <c r="H28" s="111"/>
      <c r="I28" s="111"/>
      <c r="J28" s="111"/>
      <c r="K28" s="111"/>
      <c r="L28" s="112"/>
    </row>
    <row r="29" spans="3:17" ht="29.25" customHeight="1">
      <c r="C29" s="50" t="s">
        <v>248</v>
      </c>
      <c r="D29" s="51"/>
      <c r="E29" s="51"/>
      <c r="F29" s="51"/>
      <c r="G29" s="51"/>
      <c r="H29" s="51"/>
      <c r="I29" s="51"/>
      <c r="J29" s="51"/>
      <c r="K29" s="51"/>
      <c r="L29" s="52"/>
    </row>
    <row r="30" spans="3:17" ht="234.75" customHeight="1">
      <c r="C30" s="110" t="s">
        <v>300</v>
      </c>
      <c r="D30" s="111"/>
      <c r="E30" s="111"/>
      <c r="F30" s="111"/>
      <c r="G30" s="111"/>
      <c r="H30" s="111"/>
      <c r="I30" s="111"/>
      <c r="J30" s="111"/>
      <c r="K30" s="111"/>
      <c r="L30" s="112"/>
    </row>
    <row r="31" spans="3:17" ht="29.25" customHeight="1">
      <c r="C31" s="50" t="s">
        <v>67</v>
      </c>
      <c r="D31" s="51"/>
      <c r="E31" s="51"/>
      <c r="F31" s="52"/>
      <c r="G31" s="113"/>
      <c r="H31" s="114"/>
      <c r="I31" s="114"/>
      <c r="J31" s="114"/>
      <c r="K31" s="114"/>
      <c r="L31" s="115"/>
    </row>
    <row r="32" spans="3:17" ht="12" customHeight="1">
      <c r="G32" s="53"/>
      <c r="H32" s="18"/>
      <c r="I32" s="18"/>
      <c r="J32" s="18"/>
      <c r="K32" s="18"/>
      <c r="L32" s="18"/>
    </row>
    <row r="33" spans="3:12" ht="29.25" customHeight="1">
      <c r="C33" s="128" t="s">
        <v>70</v>
      </c>
      <c r="D33" s="65" t="s">
        <v>302</v>
      </c>
      <c r="E33" s="51"/>
      <c r="F33" s="51"/>
      <c r="G33" s="60"/>
      <c r="H33" s="51"/>
      <c r="I33" s="51"/>
      <c r="J33" s="51"/>
      <c r="K33" s="51"/>
      <c r="L33" s="52"/>
    </row>
    <row r="34" spans="3:12" ht="29.25" customHeight="1">
      <c r="C34" s="129"/>
      <c r="D34" s="57"/>
      <c r="E34" s="46" t="s">
        <v>295</v>
      </c>
      <c r="F34" s="46"/>
      <c r="G34" s="46"/>
      <c r="H34" s="46"/>
      <c r="I34" s="46"/>
      <c r="J34" s="46"/>
      <c r="K34" s="46"/>
      <c r="L34" s="47"/>
    </row>
    <row r="35" spans="3:12" ht="79.5" customHeight="1">
      <c r="C35" s="129"/>
      <c r="D35" s="116" t="s">
        <v>82</v>
      </c>
      <c r="E35" s="117"/>
      <c r="F35" s="117"/>
      <c r="G35" s="117"/>
      <c r="H35" s="117"/>
      <c r="I35" s="117"/>
      <c r="J35" s="117"/>
      <c r="K35" s="117"/>
      <c r="L35" s="118"/>
    </row>
    <row r="36" spans="3:12" ht="30" customHeight="1">
      <c r="C36" s="129"/>
      <c r="D36" s="57"/>
      <c r="E36" s="59" t="s">
        <v>303</v>
      </c>
      <c r="F36" s="46"/>
      <c r="G36" s="46"/>
      <c r="H36" s="46"/>
      <c r="I36" s="46"/>
      <c r="J36" s="46"/>
      <c r="K36" s="46"/>
      <c r="L36" s="47"/>
    </row>
    <row r="37" spans="3:12" ht="30" customHeight="1">
      <c r="C37" s="129"/>
      <c r="D37" s="56"/>
      <c r="E37" s="48" t="s">
        <v>296</v>
      </c>
      <c r="F37" s="48"/>
      <c r="G37" s="48"/>
      <c r="H37" s="48"/>
      <c r="I37" s="48"/>
      <c r="J37" s="48"/>
      <c r="K37" s="48"/>
      <c r="L37" s="49"/>
    </row>
    <row r="38" spans="3:12" ht="30" customHeight="1">
      <c r="C38" s="130"/>
      <c r="D38" s="56"/>
      <c r="E38" s="48" t="s">
        <v>297</v>
      </c>
      <c r="F38" s="48"/>
      <c r="G38" s="48"/>
      <c r="H38" s="48"/>
      <c r="I38" s="48"/>
      <c r="J38" s="48"/>
      <c r="K38" s="48"/>
      <c r="L38" s="49"/>
    </row>
    <row r="39" spans="3:12" ht="15" customHeight="1">
      <c r="C39" s="45"/>
      <c r="D39" s="58"/>
    </row>
    <row r="40" spans="3:12" ht="42" customHeight="1">
      <c r="C40" s="123" t="s">
        <v>284</v>
      </c>
      <c r="D40" s="124" t="s">
        <v>304</v>
      </c>
      <c r="E40" s="125"/>
      <c r="F40" s="125"/>
      <c r="G40" s="125"/>
      <c r="H40" s="125"/>
      <c r="I40" s="125"/>
      <c r="J40" s="125"/>
      <c r="K40" s="125"/>
      <c r="L40" s="125"/>
    </row>
    <row r="41" spans="3:12" ht="30" customHeight="1">
      <c r="C41" s="123"/>
      <c r="D41" s="66" t="s">
        <v>285</v>
      </c>
      <c r="E41" s="126" t="s">
        <v>286</v>
      </c>
      <c r="F41" s="127"/>
      <c r="G41" s="127"/>
      <c r="H41" s="127"/>
      <c r="I41" s="127"/>
      <c r="J41" s="127"/>
      <c r="K41" s="127"/>
      <c r="L41" s="67"/>
    </row>
    <row r="42" spans="3:12" ht="30" customHeight="1">
      <c r="C42" s="123"/>
      <c r="D42" s="66" t="s">
        <v>287</v>
      </c>
      <c r="E42" s="126" t="s">
        <v>288</v>
      </c>
      <c r="F42" s="127"/>
      <c r="G42" s="127"/>
      <c r="H42" s="127"/>
      <c r="I42" s="127"/>
      <c r="J42" s="127"/>
      <c r="K42" s="127"/>
      <c r="L42" s="67"/>
    </row>
    <row r="43" spans="3:12" ht="30" customHeight="1">
      <c r="C43" s="123"/>
      <c r="D43" s="66" t="s">
        <v>289</v>
      </c>
      <c r="E43" s="126" t="s">
        <v>290</v>
      </c>
      <c r="F43" s="127"/>
      <c r="G43" s="127"/>
      <c r="H43" s="127"/>
      <c r="I43" s="127"/>
      <c r="J43" s="127"/>
      <c r="K43" s="127"/>
      <c r="L43" s="67"/>
    </row>
    <row r="44" spans="3:12" ht="30" customHeight="1">
      <c r="C44" s="123"/>
      <c r="D44" s="66" t="s">
        <v>291</v>
      </c>
      <c r="E44" s="126" t="s">
        <v>292</v>
      </c>
      <c r="F44" s="127"/>
      <c r="G44" s="127"/>
      <c r="H44" s="127"/>
      <c r="I44" s="127"/>
      <c r="J44" s="127"/>
      <c r="K44" s="127"/>
      <c r="L44" s="67"/>
    </row>
    <row r="45" spans="3:12" ht="25.5" customHeight="1">
      <c r="C45" t="s">
        <v>72</v>
      </c>
    </row>
    <row r="46" spans="3:12" ht="18.75" customHeight="1">
      <c r="C46" s="108" t="s">
        <v>83</v>
      </c>
      <c r="D46" s="108"/>
      <c r="E46" s="107" t="s">
        <v>268</v>
      </c>
      <c r="F46" s="107"/>
      <c r="G46" s="107"/>
      <c r="H46" s="107"/>
      <c r="I46" s="107"/>
      <c r="J46" s="107"/>
      <c r="K46" s="107"/>
      <c r="L46" s="107"/>
    </row>
    <row r="47" spans="3:12" ht="18.75" customHeight="1">
      <c r="C47" s="108" t="s">
        <v>250</v>
      </c>
      <c r="D47" s="108"/>
      <c r="E47" s="107" t="s">
        <v>298</v>
      </c>
      <c r="F47" s="107"/>
      <c r="G47" s="107"/>
      <c r="H47" s="107"/>
      <c r="I47" s="107"/>
      <c r="J47" s="107"/>
      <c r="K47" s="107"/>
      <c r="L47" s="107"/>
    </row>
    <row r="48" spans="3:12" ht="42" customHeight="1">
      <c r="C48" s="108" t="s">
        <v>84</v>
      </c>
      <c r="D48" s="108"/>
      <c r="E48" s="107" t="s">
        <v>299</v>
      </c>
      <c r="F48" s="107"/>
      <c r="G48" s="107"/>
      <c r="H48" s="107"/>
      <c r="I48" s="107"/>
      <c r="J48" s="107"/>
      <c r="K48" s="107"/>
      <c r="L48" s="107"/>
    </row>
    <row r="49" spans="3:12" ht="73.5" customHeight="1">
      <c r="C49" s="108" t="s">
        <v>249</v>
      </c>
      <c r="D49" s="108"/>
      <c r="E49" s="107" t="s">
        <v>293</v>
      </c>
      <c r="F49" s="107"/>
      <c r="G49" s="107"/>
      <c r="H49" s="107"/>
      <c r="I49" s="107"/>
      <c r="J49" s="107"/>
      <c r="K49" s="107"/>
      <c r="L49" s="107"/>
    </row>
  </sheetData>
  <mergeCells count="44">
    <mergeCell ref="I9:L9"/>
    <mergeCell ref="I10:L10"/>
    <mergeCell ref="F21:H21"/>
    <mergeCell ref="C40:C44"/>
    <mergeCell ref="D40:L40"/>
    <mergeCell ref="E41:K41"/>
    <mergeCell ref="E42:K42"/>
    <mergeCell ref="E43:K43"/>
    <mergeCell ref="E44:K44"/>
    <mergeCell ref="G11:H11"/>
    <mergeCell ref="I11:L11"/>
    <mergeCell ref="C33:C38"/>
    <mergeCell ref="E48:L48"/>
    <mergeCell ref="E46:L46"/>
    <mergeCell ref="C49:D49"/>
    <mergeCell ref="E49:L49"/>
    <mergeCell ref="C19:C25"/>
    <mergeCell ref="C28:L28"/>
    <mergeCell ref="C30:L30"/>
    <mergeCell ref="E47:L47"/>
    <mergeCell ref="C47:D47"/>
    <mergeCell ref="G19:L19"/>
    <mergeCell ref="F20:L20"/>
    <mergeCell ref="G31:L31"/>
    <mergeCell ref="C46:D46"/>
    <mergeCell ref="C48:D48"/>
    <mergeCell ref="D35:L35"/>
    <mergeCell ref="J21:L21"/>
    <mergeCell ref="C3:L3"/>
    <mergeCell ref="D24:E25"/>
    <mergeCell ref="D21:E21"/>
    <mergeCell ref="D19:E20"/>
    <mergeCell ref="C15:L15"/>
    <mergeCell ref="J25:L25"/>
    <mergeCell ref="J24:L24"/>
    <mergeCell ref="G25:H25"/>
    <mergeCell ref="G24:H24"/>
    <mergeCell ref="D22:E23"/>
    <mergeCell ref="F23:G23"/>
    <mergeCell ref="F22:G22"/>
    <mergeCell ref="C17:E17"/>
    <mergeCell ref="J5:L5"/>
    <mergeCell ref="G9:H9"/>
    <mergeCell ref="G10:H10"/>
  </mergeCells>
  <phoneticPr fontId="1"/>
  <dataValidations count="3">
    <dataValidation type="list" allowBlank="1" showInputMessage="1" showErrorMessage="1" sqref="F21:H21" xr:uid="{F19FBADA-49DD-4317-A3B8-E60FCEEB5ED2}">
      <formula1>"農業、林業、漁業,鉱業、採石業、砂利採取業,建設業,製造業,電気・ガス・熱供給・水道業,情報通信業,運輸業、郵便業,卸売業、小売業,金融業、保険業,不動産業、物品賃貸業,学術研究、専門・技術サービス業,宿泊業、飲食サービス豪,生活関連サービス業、娯楽業,教育、学習支援業,医療・福祉,複合サービス事業,サービス業（他に分類されないもの）"</formula1>
    </dataValidation>
    <dataValidation type="list" allowBlank="1" showInputMessage="1" showErrorMessage="1" sqref="F17" xr:uid="{BB45F77C-68E0-4CCC-9F5E-5AE46FBBA1EB}">
      <formula1>"2022,2023,2024,2025,2026"</formula1>
    </dataValidation>
    <dataValidation type="list" allowBlank="1" showInputMessage="1" showErrorMessage="1" sqref="D34 D36:D39 L41:L44" xr:uid="{C739D09A-2E62-484E-913A-4AD128ABB903}">
      <formula1>"〇,×"</formula1>
    </dataValidation>
  </dataValidations>
  <pageMargins left="0.7" right="0.7" top="0.75" bottom="0.75" header="0.3" footer="0.3"/>
  <pageSetup paperSize="9" scale="81" fitToHeight="0" orientation="portrait" r:id="rId1"/>
  <rowBreaks count="1" manualBreakCount="1">
    <brk id="28"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0" r:id="rId4" name="Check Box 3">
              <controlPr defaultSize="0" autoFill="0" autoLine="0" autoPict="0">
                <anchor moveWithCells="1">
                  <from>
                    <xdr:col>3</xdr:col>
                    <xdr:colOff>19050</xdr:colOff>
                    <xdr:row>41</xdr:row>
                    <xdr:rowOff>0</xdr:rowOff>
                  </from>
                  <to>
                    <xdr:col>4</xdr:col>
                    <xdr:colOff>514350</xdr:colOff>
                    <xdr:row>41</xdr:row>
                    <xdr:rowOff>352425</xdr:rowOff>
                  </to>
                </anchor>
              </controlPr>
            </control>
          </mc:Choice>
        </mc:AlternateContent>
        <mc:AlternateContent xmlns:mc="http://schemas.openxmlformats.org/markup-compatibility/2006">
          <mc:Choice Requires="x14">
            <control shapeId="1051" r:id="rId5" name="Check Box 4">
              <controlPr defaultSize="0" autoFill="0" autoLine="0" autoPict="0">
                <anchor moveWithCells="1">
                  <from>
                    <xdr:col>3</xdr:col>
                    <xdr:colOff>19050</xdr:colOff>
                    <xdr:row>41</xdr:row>
                    <xdr:rowOff>0</xdr:rowOff>
                  </from>
                  <to>
                    <xdr:col>4</xdr:col>
                    <xdr:colOff>495300</xdr:colOff>
                    <xdr:row>41</xdr:row>
                    <xdr:rowOff>352425</xdr:rowOff>
                  </to>
                </anchor>
              </controlPr>
            </control>
          </mc:Choice>
        </mc:AlternateContent>
        <mc:AlternateContent xmlns:mc="http://schemas.openxmlformats.org/markup-compatibility/2006">
          <mc:Choice Requires="x14">
            <control shapeId="1052" r:id="rId6" name="Check Box 6">
              <controlPr defaultSize="0" autoFill="0" autoLine="0" autoPict="0">
                <anchor moveWithCells="1">
                  <from>
                    <xdr:col>3</xdr:col>
                    <xdr:colOff>19050</xdr:colOff>
                    <xdr:row>41</xdr:row>
                    <xdr:rowOff>0</xdr:rowOff>
                  </from>
                  <to>
                    <xdr:col>4</xdr:col>
                    <xdr:colOff>542925</xdr:colOff>
                    <xdr:row>41</xdr:row>
                    <xdr:rowOff>352425</xdr:rowOff>
                  </to>
                </anchor>
              </controlPr>
            </control>
          </mc:Choice>
        </mc:AlternateContent>
        <mc:AlternateContent xmlns:mc="http://schemas.openxmlformats.org/markup-compatibility/2006">
          <mc:Choice Requires="x14">
            <control shapeId="1053" r:id="rId7" name="Check Box 8">
              <controlPr defaultSize="0" autoFill="0" autoLine="0" autoPict="0">
                <anchor moveWithCells="1">
                  <from>
                    <xdr:col>3</xdr:col>
                    <xdr:colOff>28575</xdr:colOff>
                    <xdr:row>39</xdr:row>
                    <xdr:rowOff>361950</xdr:rowOff>
                  </from>
                  <to>
                    <xdr:col>4</xdr:col>
                    <xdr:colOff>466725</xdr:colOff>
                    <xdr:row>40</xdr:row>
                    <xdr:rowOff>180975</xdr:rowOff>
                  </to>
                </anchor>
              </controlPr>
            </control>
          </mc:Choice>
        </mc:AlternateContent>
        <mc:AlternateContent xmlns:mc="http://schemas.openxmlformats.org/markup-compatibility/2006">
          <mc:Choice Requires="x14">
            <control shapeId="1054" r:id="rId8" name="Check Box 11">
              <controlPr defaultSize="0" autoFill="0" autoLine="0" autoPict="0" altText="">
                <anchor moveWithCells="1">
                  <from>
                    <xdr:col>3</xdr:col>
                    <xdr:colOff>0</xdr:colOff>
                    <xdr:row>42</xdr:row>
                    <xdr:rowOff>0</xdr:rowOff>
                  </from>
                  <to>
                    <xdr:col>4</xdr:col>
                    <xdr:colOff>0</xdr:colOff>
                    <xdr:row>43</xdr:row>
                    <xdr:rowOff>9525</xdr:rowOff>
                  </to>
                </anchor>
              </controlPr>
            </control>
          </mc:Choice>
        </mc:AlternateContent>
        <mc:AlternateContent xmlns:mc="http://schemas.openxmlformats.org/markup-compatibility/2006">
          <mc:Choice Requires="x14">
            <control shapeId="1055" r:id="rId9" name="Check Box 13">
              <controlPr defaultSize="0" autoFill="0" autoLine="0" autoPict="0">
                <anchor moveWithCells="1">
                  <from>
                    <xdr:col>3</xdr:col>
                    <xdr:colOff>0</xdr:colOff>
                    <xdr:row>43</xdr:row>
                    <xdr:rowOff>9525</xdr:rowOff>
                  </from>
                  <to>
                    <xdr:col>4</xdr:col>
                    <xdr:colOff>9525</xdr:colOff>
                    <xdr:row>44</xdr:row>
                    <xdr:rowOff>9525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3</xdr:col>
                    <xdr:colOff>28575</xdr:colOff>
                    <xdr:row>40</xdr:row>
                    <xdr:rowOff>361950</xdr:rowOff>
                  </from>
                  <to>
                    <xdr:col>4</xdr:col>
                    <xdr:colOff>466725</xdr:colOff>
                    <xdr:row>41</xdr:row>
                    <xdr:rowOff>333375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3</xdr:col>
                    <xdr:colOff>19050</xdr:colOff>
                    <xdr:row>42</xdr:row>
                    <xdr:rowOff>0</xdr:rowOff>
                  </from>
                  <to>
                    <xdr:col>4</xdr:col>
                    <xdr:colOff>514350</xdr:colOff>
                    <xdr:row>42</xdr:row>
                    <xdr:rowOff>352425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19050</xdr:colOff>
                    <xdr:row>42</xdr:row>
                    <xdr:rowOff>0</xdr:rowOff>
                  </from>
                  <to>
                    <xdr:col>4</xdr:col>
                    <xdr:colOff>495300</xdr:colOff>
                    <xdr:row>42</xdr:row>
                    <xdr:rowOff>352425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19050</xdr:colOff>
                    <xdr:row>42</xdr:row>
                    <xdr:rowOff>0</xdr:rowOff>
                  </from>
                  <to>
                    <xdr:col>4</xdr:col>
                    <xdr:colOff>533400</xdr:colOff>
                    <xdr:row>42</xdr:row>
                    <xdr:rowOff>352425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41</xdr:row>
                    <xdr:rowOff>361950</xdr:rowOff>
                  </from>
                  <to>
                    <xdr:col>4</xdr:col>
                    <xdr:colOff>466725</xdr:colOff>
                    <xdr:row>42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6"/>
  <sheetViews>
    <sheetView showGridLines="0" view="pageBreakPreview" zoomScaleNormal="85" zoomScaleSheetLayoutView="100" workbookViewId="0">
      <selection activeCell="B16" sqref="B16"/>
    </sheetView>
  </sheetViews>
  <sheetFormatPr defaultColWidth="9" defaultRowHeight="19.5"/>
  <cols>
    <col min="1" max="1" width="3.125" style="1" bestFit="1" customWidth="1"/>
    <col min="2" max="2" width="28.75" style="1" customWidth="1"/>
    <col min="3" max="3" width="10" style="1" customWidth="1"/>
    <col min="4" max="4" width="16.375" style="1" customWidth="1"/>
    <col min="5" max="6" width="17.5" style="1" customWidth="1"/>
    <col min="7" max="7" width="16.375" style="1" customWidth="1"/>
    <col min="8" max="8" width="10" style="1" customWidth="1"/>
    <col min="9" max="9" width="13.875" style="1" customWidth="1"/>
    <col min="10" max="16384" width="9" style="1"/>
  </cols>
  <sheetData>
    <row r="1" spans="1:13" ht="25.5">
      <c r="A1" s="131" t="s">
        <v>305</v>
      </c>
      <c r="B1" s="131"/>
      <c r="C1" s="131"/>
      <c r="D1" s="131"/>
      <c r="E1" s="131"/>
      <c r="F1" s="131"/>
      <c r="G1" s="131"/>
      <c r="H1" s="131"/>
      <c r="I1" s="131"/>
    </row>
    <row r="2" spans="1:13" ht="20.25" thickBot="1">
      <c r="F2" s="140">
        <f>+申請書!I9</f>
        <v>0</v>
      </c>
      <c r="G2" s="140"/>
      <c r="H2" s="140"/>
      <c r="I2" s="140"/>
    </row>
    <row r="3" spans="1:13" ht="19.5" customHeight="1">
      <c r="A3" s="132" t="s">
        <v>0</v>
      </c>
      <c r="B3" s="133"/>
      <c r="C3" s="141" t="s">
        <v>86</v>
      </c>
      <c r="D3" s="133" t="s">
        <v>11</v>
      </c>
      <c r="E3" s="133"/>
      <c r="F3" s="133"/>
      <c r="G3" s="133"/>
      <c r="H3" s="141" t="s">
        <v>73</v>
      </c>
      <c r="I3" s="136" t="s">
        <v>75</v>
      </c>
    </row>
    <row r="4" spans="1:13">
      <c r="A4" s="134"/>
      <c r="B4" s="135"/>
      <c r="C4" s="142"/>
      <c r="D4" s="71" t="s">
        <v>1</v>
      </c>
      <c r="E4" s="71" t="s">
        <v>2</v>
      </c>
      <c r="F4" s="71" t="s">
        <v>3</v>
      </c>
      <c r="G4" s="71" t="s">
        <v>4</v>
      </c>
      <c r="H4" s="142"/>
      <c r="I4" s="137"/>
    </row>
    <row r="5" spans="1:13" ht="37.5" customHeight="1">
      <c r="A5" s="134">
        <v>1</v>
      </c>
      <c r="B5" s="135" t="s">
        <v>21</v>
      </c>
      <c r="C5" s="143" t="e">
        <f>+事業計画!F14</f>
        <v>#DIV/0!</v>
      </c>
      <c r="D5" s="71" t="s">
        <v>8</v>
      </c>
      <c r="E5" s="71" t="s">
        <v>7</v>
      </c>
      <c r="F5" s="72" t="s">
        <v>6</v>
      </c>
      <c r="G5" s="71" t="s">
        <v>5</v>
      </c>
      <c r="H5" s="29" t="e">
        <f>+IF(C5&gt;=0.03,"A",IF(C5&gt;=0.015,"B",IF(C5&gt;=0,"C","D")))</f>
        <v>#DIV/0!</v>
      </c>
      <c r="I5" s="138" t="s">
        <v>22</v>
      </c>
    </row>
    <row r="6" spans="1:13" ht="37.5" customHeight="1">
      <c r="A6" s="134"/>
      <c r="B6" s="135"/>
      <c r="C6" s="144"/>
      <c r="D6" s="73">
        <v>20</v>
      </c>
      <c r="E6" s="73">
        <v>10</v>
      </c>
      <c r="F6" s="73">
        <v>5</v>
      </c>
      <c r="G6" s="73">
        <v>0</v>
      </c>
      <c r="H6" s="30" t="e">
        <f>+IF(H5="A",D6,IF(H5="B",E6,IF(H5="C",F6,G6)))</f>
        <v>#DIV/0!</v>
      </c>
      <c r="I6" s="139"/>
    </row>
    <row r="7" spans="1:13" ht="37.5" customHeight="1">
      <c r="A7" s="134">
        <v>2</v>
      </c>
      <c r="B7" s="135" t="s">
        <v>85</v>
      </c>
      <c r="C7" s="145" t="e">
        <f>+給与水準!H3</f>
        <v>#DIV/0!</v>
      </c>
      <c r="D7" s="74" t="s">
        <v>9</v>
      </c>
      <c r="E7" s="75" t="s">
        <v>10</v>
      </c>
      <c r="F7" s="75" t="s">
        <v>17</v>
      </c>
      <c r="G7" s="74" t="s">
        <v>18</v>
      </c>
      <c r="H7" s="29" t="e">
        <f>+IF(C7&gt;=250000,"A",IF(C7&gt;=230000,"B",IF(C7&gt;=220000,"C","D")))</f>
        <v>#DIV/0!</v>
      </c>
      <c r="I7" s="138" t="s">
        <v>23</v>
      </c>
    </row>
    <row r="8" spans="1:13" ht="37.5" customHeight="1">
      <c r="A8" s="134"/>
      <c r="B8" s="135"/>
      <c r="C8" s="146"/>
      <c r="D8" s="73">
        <v>20</v>
      </c>
      <c r="E8" s="73">
        <v>15</v>
      </c>
      <c r="F8" s="73">
        <v>10</v>
      </c>
      <c r="G8" s="73">
        <v>0</v>
      </c>
      <c r="H8" s="30" t="e">
        <f>+IF(H7="A",D8,IF(H7="B",E8,IF(H7="C",F8,G8)))</f>
        <v>#DIV/0!</v>
      </c>
      <c r="I8" s="139"/>
    </row>
    <row r="9" spans="1:13" ht="37.5" customHeight="1">
      <c r="A9" s="134">
        <v>3</v>
      </c>
      <c r="B9" s="135" t="s">
        <v>78</v>
      </c>
      <c r="C9" s="145">
        <f>+給与水準!H4</f>
        <v>0</v>
      </c>
      <c r="D9" s="74" t="s">
        <v>12</v>
      </c>
      <c r="E9" s="74" t="s">
        <v>13</v>
      </c>
      <c r="F9" s="74" t="s">
        <v>14</v>
      </c>
      <c r="G9" s="74" t="s">
        <v>15</v>
      </c>
      <c r="H9" s="29" t="str">
        <f>+IF(C9&gt;=63,"A",IF(C9&gt;=42,"B",IF(C9&gt;=21,"C",IF(C9&gt;=0,"D","E"))))</f>
        <v>D</v>
      </c>
      <c r="I9" s="138" t="s">
        <v>23</v>
      </c>
    </row>
    <row r="10" spans="1:13" ht="37.5" customHeight="1">
      <c r="A10" s="134"/>
      <c r="B10" s="135"/>
      <c r="C10" s="146"/>
      <c r="D10" s="73">
        <v>20</v>
      </c>
      <c r="E10" s="73">
        <v>15</v>
      </c>
      <c r="F10" s="73">
        <v>10</v>
      </c>
      <c r="G10" s="73">
        <v>5</v>
      </c>
      <c r="H10" s="30">
        <f>+IF(H9="A",D10,IF(H9="B",E10,IF(H9="C",F10,IF(H9="D",G10,0))))</f>
        <v>5</v>
      </c>
      <c r="I10" s="139"/>
    </row>
    <row r="11" spans="1:13" ht="37.5" customHeight="1">
      <c r="A11" s="134">
        <v>4</v>
      </c>
      <c r="B11" s="147" t="s">
        <v>24</v>
      </c>
      <c r="C11" s="154" t="str">
        <f>IF(K11=1,D11,G11)</f>
        <v>なし</v>
      </c>
      <c r="D11" s="76" t="s">
        <v>79</v>
      </c>
      <c r="E11" s="76" t="s">
        <v>80</v>
      </c>
      <c r="F11" s="76" t="s">
        <v>81</v>
      </c>
      <c r="G11" s="76" t="s">
        <v>16</v>
      </c>
      <c r="H11" s="29" t="str">
        <f>+IF(C11=D11,"A",IF(C11=E11,"B",IF(C11=F11,"C","D")))</f>
        <v>D</v>
      </c>
      <c r="I11" s="138" t="s">
        <v>258</v>
      </c>
      <c r="K11" s="16">
        <f>COUNTIF(申請書!D36,"〇")</f>
        <v>0</v>
      </c>
      <c r="L11" s="16"/>
    </row>
    <row r="12" spans="1:13" ht="37.5" customHeight="1">
      <c r="A12" s="134"/>
      <c r="B12" s="147"/>
      <c r="C12" s="155"/>
      <c r="D12" s="73">
        <v>20</v>
      </c>
      <c r="E12" s="73">
        <v>15</v>
      </c>
      <c r="F12" s="73">
        <v>10</v>
      </c>
      <c r="G12" s="73">
        <v>0</v>
      </c>
      <c r="H12" s="30">
        <f>+IF(H11="A",D12,IF(H11="B",E12,IF(H11="C",F12,G12)))</f>
        <v>0</v>
      </c>
      <c r="I12" s="139"/>
      <c r="K12" s="16"/>
      <c r="L12" s="16"/>
    </row>
    <row r="13" spans="1:13" ht="37.5" customHeight="1">
      <c r="A13" s="134">
        <v>5</v>
      </c>
      <c r="B13" s="147" t="s">
        <v>77</v>
      </c>
      <c r="C13" s="152" t="str">
        <f>+IF(M13=2,"開示",IF(M13=1,"一部開示","非開示"))</f>
        <v>非開示</v>
      </c>
      <c r="D13" s="135" t="s">
        <v>20</v>
      </c>
      <c r="E13" s="135"/>
      <c r="F13" s="135" t="s">
        <v>19</v>
      </c>
      <c r="G13" s="135"/>
      <c r="H13" s="29" t="str">
        <f>+IF(C13="開示","A,A",IF(C13="一部開示","A"," "))</f>
        <v xml:space="preserve"> </v>
      </c>
      <c r="I13" s="138" t="s">
        <v>267</v>
      </c>
      <c r="K13" s="16">
        <f>COUNTIF(申請書!D37,"〇")</f>
        <v>0</v>
      </c>
      <c r="L13" s="16">
        <f>COUNTIF(申請書!D38,"〇")</f>
        <v>0</v>
      </c>
      <c r="M13" s="16">
        <f>+K13+L13</f>
        <v>0</v>
      </c>
    </row>
    <row r="14" spans="1:13" ht="37.5" customHeight="1" thickBot="1">
      <c r="A14" s="148"/>
      <c r="B14" s="149"/>
      <c r="C14" s="153"/>
      <c r="D14" s="151">
        <v>10</v>
      </c>
      <c r="E14" s="151"/>
      <c r="F14" s="151">
        <v>10</v>
      </c>
      <c r="G14" s="151"/>
      <c r="H14" s="31">
        <f>+IF(H13="A,A",20,IF(H13="A",10,0))</f>
        <v>0</v>
      </c>
      <c r="I14" s="150"/>
      <c r="K14" s="16"/>
      <c r="L14" s="16"/>
    </row>
    <row r="15" spans="1:13" ht="20.25" thickBot="1">
      <c r="B15" s="1" t="s">
        <v>306</v>
      </c>
    </row>
    <row r="16" spans="1:13" ht="40.5" customHeight="1" thickBot="1">
      <c r="G16" s="77" t="s">
        <v>74</v>
      </c>
      <c r="H16" s="32" t="e">
        <f>+H6+H8+H10+H12+H14</f>
        <v>#DIV/0!</v>
      </c>
      <c r="I16" s="78" t="s">
        <v>76</v>
      </c>
    </row>
  </sheetData>
  <mergeCells count="31">
    <mergeCell ref="A11:A12"/>
    <mergeCell ref="B11:B12"/>
    <mergeCell ref="I11:I12"/>
    <mergeCell ref="A13:A14"/>
    <mergeCell ref="B13:B14"/>
    <mergeCell ref="D13:E13"/>
    <mergeCell ref="F13:G13"/>
    <mergeCell ref="I13:I14"/>
    <mergeCell ref="D14:E14"/>
    <mergeCell ref="F14:G14"/>
    <mergeCell ref="C13:C14"/>
    <mergeCell ref="C11:C12"/>
    <mergeCell ref="A7:A8"/>
    <mergeCell ref="B7:B8"/>
    <mergeCell ref="I7:I8"/>
    <mergeCell ref="A9:A10"/>
    <mergeCell ref="B9:B10"/>
    <mergeCell ref="I9:I10"/>
    <mergeCell ref="C9:C10"/>
    <mergeCell ref="C7:C8"/>
    <mergeCell ref="A1:I1"/>
    <mergeCell ref="A3:B4"/>
    <mergeCell ref="D3:G3"/>
    <mergeCell ref="I3:I4"/>
    <mergeCell ref="A5:A6"/>
    <mergeCell ref="B5:B6"/>
    <mergeCell ref="I5:I6"/>
    <mergeCell ref="F2:I2"/>
    <mergeCell ref="H3:H4"/>
    <mergeCell ref="C3:C4"/>
    <mergeCell ref="C5:C6"/>
  </mergeCells>
  <phoneticPr fontId="1"/>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8"/>
  <sheetViews>
    <sheetView showGridLines="0" view="pageBreakPreview" zoomScale="89" zoomScaleNormal="100" zoomScaleSheetLayoutView="100" workbookViewId="0">
      <selection activeCell="A5" sqref="A5:B13"/>
    </sheetView>
  </sheetViews>
  <sheetFormatPr defaultRowHeight="18.75"/>
  <cols>
    <col min="1" max="1" width="8.75" customWidth="1"/>
    <col min="2" max="2" width="15.5" customWidth="1"/>
    <col min="3" max="8" width="14.25" customWidth="1"/>
    <col min="9" max="9" width="13.375" bestFit="1" customWidth="1"/>
  </cols>
  <sheetData>
    <row r="1" spans="1:9" ht="24">
      <c r="A1" s="156" t="s">
        <v>25</v>
      </c>
      <c r="B1" s="156"/>
      <c r="C1" s="156"/>
      <c r="D1" s="156"/>
      <c r="E1" s="156"/>
      <c r="F1" s="156"/>
      <c r="G1" s="156"/>
      <c r="H1" s="156"/>
      <c r="I1" s="156"/>
    </row>
    <row r="2" spans="1:9">
      <c r="A2" s="2"/>
      <c r="B2" s="2"/>
      <c r="C2" s="2"/>
      <c r="D2" s="2"/>
      <c r="E2" s="2"/>
      <c r="F2" s="2"/>
      <c r="G2" s="157">
        <f>+申請書!I9</f>
        <v>0</v>
      </c>
      <c r="H2" s="157"/>
      <c r="I2" s="157"/>
    </row>
    <row r="3" spans="1:9" s="2" customFormat="1" ht="56.25" customHeight="1">
      <c r="A3" s="158" t="s">
        <v>263</v>
      </c>
      <c r="B3" s="159"/>
      <c r="C3" s="79" t="s">
        <v>270</v>
      </c>
      <c r="D3" s="79" t="s">
        <v>269</v>
      </c>
      <c r="E3" s="79" t="s">
        <v>259</v>
      </c>
      <c r="F3" s="79" t="s">
        <v>260</v>
      </c>
      <c r="G3" s="79" t="s">
        <v>261</v>
      </c>
      <c r="H3" s="79" t="s">
        <v>262</v>
      </c>
      <c r="I3" s="162" t="s">
        <v>26</v>
      </c>
    </row>
    <row r="4" spans="1:9" s="2" customFormat="1" ht="22.5" customHeight="1">
      <c r="A4" s="160"/>
      <c r="B4" s="161"/>
      <c r="C4" s="80">
        <f>D4-1</f>
        <v>-1</v>
      </c>
      <c r="D4" s="80">
        <f>申請書!F17</f>
        <v>0</v>
      </c>
      <c r="E4" s="80">
        <f>D4+1</f>
        <v>1</v>
      </c>
      <c r="F4" s="80">
        <f t="shared" ref="F4:H4" si="0">E4+1</f>
        <v>2</v>
      </c>
      <c r="G4" s="80">
        <f t="shared" si="0"/>
        <v>3</v>
      </c>
      <c r="H4" s="80">
        <f t="shared" si="0"/>
        <v>4</v>
      </c>
      <c r="I4" s="163"/>
    </row>
    <row r="5" spans="1:9" s="2" customFormat="1" ht="35.25" customHeight="1">
      <c r="A5" s="81">
        <v>1</v>
      </c>
      <c r="B5" s="82" t="s">
        <v>27</v>
      </c>
      <c r="C5" s="3"/>
      <c r="D5" s="3"/>
      <c r="E5" s="3"/>
      <c r="F5" s="3"/>
      <c r="G5" s="3"/>
      <c r="H5" s="3"/>
      <c r="I5" s="24" t="e">
        <f>AVERAGE(D5:H5)</f>
        <v>#DIV/0!</v>
      </c>
    </row>
    <row r="6" spans="1:9" s="2" customFormat="1" ht="35.25" customHeight="1">
      <c r="A6" s="81">
        <v>2</v>
      </c>
      <c r="B6" s="82" t="s">
        <v>28</v>
      </c>
      <c r="C6" s="3"/>
      <c r="D6" s="3"/>
      <c r="E6" s="3"/>
      <c r="F6" s="3"/>
      <c r="G6" s="3"/>
      <c r="H6" s="3"/>
      <c r="I6" s="24" t="e">
        <f t="shared" ref="I6:I13" si="1">AVERAGE(D6:H6)</f>
        <v>#DIV/0!</v>
      </c>
    </row>
    <row r="7" spans="1:9" s="2" customFormat="1" ht="35.25" customHeight="1">
      <c r="A7" s="81">
        <v>3</v>
      </c>
      <c r="B7" s="83" t="s">
        <v>266</v>
      </c>
      <c r="C7" s="3"/>
      <c r="D7" s="3"/>
      <c r="E7" s="3"/>
      <c r="F7" s="3"/>
      <c r="G7" s="3"/>
      <c r="H7" s="3"/>
      <c r="I7" s="24" t="e">
        <f t="shared" si="1"/>
        <v>#DIV/0!</v>
      </c>
    </row>
    <row r="8" spans="1:9" s="2" customFormat="1" ht="35.25" customHeight="1">
      <c r="A8" s="81">
        <v>4</v>
      </c>
      <c r="B8" s="82" t="s">
        <v>29</v>
      </c>
      <c r="C8" s="3"/>
      <c r="D8" s="3"/>
      <c r="E8" s="3"/>
      <c r="F8" s="3"/>
      <c r="G8" s="3"/>
      <c r="H8" s="3"/>
      <c r="I8" s="24" t="e">
        <f t="shared" si="1"/>
        <v>#DIV/0!</v>
      </c>
    </row>
    <row r="9" spans="1:9" s="2" customFormat="1" ht="35.25" customHeight="1">
      <c r="A9" s="84" t="s">
        <v>30</v>
      </c>
      <c r="B9" s="81" t="s">
        <v>31</v>
      </c>
      <c r="C9" s="20">
        <f>+C6+C7+C8</f>
        <v>0</v>
      </c>
      <c r="D9" s="20">
        <f t="shared" ref="D9:I9" si="2">+D6+D7+D8</f>
        <v>0</v>
      </c>
      <c r="E9" s="20">
        <f t="shared" si="2"/>
        <v>0</v>
      </c>
      <c r="F9" s="20">
        <f t="shared" si="2"/>
        <v>0</v>
      </c>
      <c r="G9" s="20">
        <f t="shared" si="2"/>
        <v>0</v>
      </c>
      <c r="H9" s="20">
        <f>+H6+H7+H8</f>
        <v>0</v>
      </c>
      <c r="I9" s="25" t="e">
        <f t="shared" si="2"/>
        <v>#DIV/0!</v>
      </c>
    </row>
    <row r="10" spans="1:9" s="2" customFormat="1" ht="35.25" customHeight="1">
      <c r="A10" s="81">
        <v>6</v>
      </c>
      <c r="B10" s="84" t="s">
        <v>32</v>
      </c>
      <c r="C10" s="21" t="s">
        <v>33</v>
      </c>
      <c r="D10" s="69" t="e">
        <f>(D9-C9)/C9</f>
        <v>#DIV/0!</v>
      </c>
      <c r="E10" s="69" t="e">
        <f t="shared" ref="E10:G10" si="3">(E9-D9)/D9</f>
        <v>#DIV/0!</v>
      </c>
      <c r="F10" s="69" t="e">
        <f t="shared" si="3"/>
        <v>#DIV/0!</v>
      </c>
      <c r="G10" s="69" t="e">
        <f t="shared" si="3"/>
        <v>#DIV/0!</v>
      </c>
      <c r="H10" s="69" t="e">
        <f>(H9-G9)/G9</f>
        <v>#DIV/0!</v>
      </c>
      <c r="I10" s="70" t="e">
        <f>AVERAGE(D10:H10)</f>
        <v>#DIV/0!</v>
      </c>
    </row>
    <row r="11" spans="1:9" s="2" customFormat="1" ht="35.25" customHeight="1">
      <c r="A11" s="81">
        <v>7</v>
      </c>
      <c r="B11" s="82" t="s">
        <v>34</v>
      </c>
      <c r="C11" s="3"/>
      <c r="D11" s="3"/>
      <c r="E11" s="3"/>
      <c r="F11" s="3"/>
      <c r="G11" s="3"/>
      <c r="H11" s="3"/>
      <c r="I11" s="24" t="e">
        <f>AVERAGE(D11:H11)</f>
        <v>#DIV/0!</v>
      </c>
    </row>
    <row r="12" spans="1:9" s="2" customFormat="1" ht="35.25" customHeight="1">
      <c r="A12" s="81">
        <v>8</v>
      </c>
      <c r="B12" s="83" t="s">
        <v>257</v>
      </c>
      <c r="C12" s="3"/>
      <c r="D12" s="3"/>
      <c r="E12" s="3"/>
      <c r="F12" s="3"/>
      <c r="G12" s="3"/>
      <c r="H12" s="3"/>
      <c r="I12" s="24" t="e">
        <f>AVERAGE(D12:H12)</f>
        <v>#DIV/0!</v>
      </c>
    </row>
    <row r="13" spans="1:9" s="2" customFormat="1" ht="35.25" customHeight="1">
      <c r="A13" s="81">
        <v>9</v>
      </c>
      <c r="B13" s="84" t="s">
        <v>35</v>
      </c>
      <c r="C13" s="22" t="s">
        <v>33</v>
      </c>
      <c r="D13" s="23" t="e">
        <f>ROUND((D12-C12)/C12,5)</f>
        <v>#DIV/0!</v>
      </c>
      <c r="E13" s="23" t="e">
        <f t="shared" ref="E13:H13" si="4">ROUND((E12-D12)/D12,5)</f>
        <v>#DIV/0!</v>
      </c>
      <c r="F13" s="23" t="e">
        <f t="shared" si="4"/>
        <v>#DIV/0!</v>
      </c>
      <c r="G13" s="23" t="e">
        <f t="shared" si="4"/>
        <v>#DIV/0!</v>
      </c>
      <c r="H13" s="23" t="e">
        <f t="shared" si="4"/>
        <v>#DIV/0!</v>
      </c>
      <c r="I13" s="68" t="e">
        <f t="shared" si="1"/>
        <v>#DIV/0!</v>
      </c>
    </row>
    <row r="14" spans="1:9">
      <c r="D14" s="4"/>
      <c r="E14" s="5" t="s">
        <v>36</v>
      </c>
      <c r="F14" s="6" t="e">
        <f>+AVERAGE(D13:F13)</f>
        <v>#DIV/0!</v>
      </c>
      <c r="I14" t="s">
        <v>278</v>
      </c>
    </row>
    <row r="16" spans="1:9">
      <c r="D16" s="35" t="s">
        <v>273</v>
      </c>
    </row>
    <row r="18" spans="4:4">
      <c r="D18" s="36" t="s">
        <v>279</v>
      </c>
    </row>
  </sheetData>
  <mergeCells count="4">
    <mergeCell ref="A1:I1"/>
    <mergeCell ref="G2:I2"/>
    <mergeCell ref="A3:B4"/>
    <mergeCell ref="I3:I4"/>
  </mergeCells>
  <phoneticPr fontId="1"/>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988"/>
  <sheetViews>
    <sheetView showGridLines="0" view="pageBreakPreview" zoomScale="70" zoomScaleNormal="100" zoomScaleSheetLayoutView="70" workbookViewId="0">
      <selection activeCell="Q16" sqref="Q16"/>
    </sheetView>
  </sheetViews>
  <sheetFormatPr defaultColWidth="12.75" defaultRowHeight="15" customHeight="1"/>
  <cols>
    <col min="1" max="1" width="2.75" style="7" customWidth="1"/>
    <col min="2" max="2" width="19" style="7" customWidth="1"/>
    <col min="3" max="4" width="6.75" style="7" customWidth="1"/>
    <col min="5" max="5" width="11.25" style="7" bestFit="1" customWidth="1"/>
    <col min="6" max="6" width="16.75" style="7" bestFit="1" customWidth="1"/>
    <col min="7" max="7" width="17.625" style="7" customWidth="1"/>
    <col min="8" max="8" width="15.625" style="7" customWidth="1"/>
    <col min="9" max="10" width="16.75" style="7" bestFit="1" customWidth="1"/>
    <col min="11" max="11" width="19.875" style="7" customWidth="1"/>
    <col min="12" max="14" width="8.625" style="7" bestFit="1" customWidth="1"/>
    <col min="15" max="15" width="20.375" style="7" customWidth="1"/>
    <col min="16" max="16" width="9.375" style="7" customWidth="1"/>
    <col min="17" max="17" width="10.875" style="7" customWidth="1"/>
    <col min="18" max="18" width="17.25" style="7" customWidth="1"/>
    <col min="19" max="26" width="9.375" style="7" customWidth="1"/>
    <col min="27" max="16384" width="12.75" style="7"/>
  </cols>
  <sheetData>
    <row r="1" spans="1:26" ht="25.5">
      <c r="A1" s="164" t="s">
        <v>37</v>
      </c>
      <c r="B1" s="164"/>
      <c r="C1" s="164"/>
      <c r="D1" s="164"/>
      <c r="E1" s="164"/>
      <c r="F1" s="164"/>
      <c r="G1" s="164"/>
      <c r="H1" s="164"/>
      <c r="I1" s="164"/>
      <c r="J1" s="164"/>
      <c r="K1" s="164"/>
    </row>
    <row r="2" spans="1:26" ht="19.5" customHeight="1">
      <c r="A2" s="8"/>
      <c r="B2" s="8"/>
      <c r="C2" s="8"/>
      <c r="D2" s="8"/>
      <c r="E2" s="8"/>
      <c r="F2" s="8"/>
      <c r="I2" s="168">
        <f>+申請書!I9</f>
        <v>0</v>
      </c>
      <c r="J2" s="168"/>
      <c r="K2" s="168"/>
      <c r="S2" s="8"/>
      <c r="T2" s="8"/>
      <c r="U2" s="8"/>
      <c r="V2" s="8"/>
      <c r="W2" s="8"/>
      <c r="X2" s="8"/>
      <c r="Y2" s="8"/>
      <c r="Z2" s="8"/>
    </row>
    <row r="3" spans="1:26" ht="19.5" customHeight="1">
      <c r="A3" s="8"/>
      <c r="B3" s="165" t="s">
        <v>38</v>
      </c>
      <c r="C3" s="165"/>
      <c r="D3" s="165"/>
      <c r="E3" s="165"/>
      <c r="F3" s="165"/>
      <c r="G3" s="165"/>
      <c r="H3" s="27" t="e">
        <f>IF(K6&gt;=K12,K6,K12)</f>
        <v>#DIV/0!</v>
      </c>
      <c r="J3" s="85" t="s">
        <v>39</v>
      </c>
      <c r="K3" s="85" t="s">
        <v>40</v>
      </c>
      <c r="S3" s="8"/>
      <c r="T3" s="8"/>
      <c r="U3" s="8"/>
      <c r="V3" s="8"/>
      <c r="W3" s="8"/>
      <c r="X3" s="8"/>
      <c r="Y3" s="8"/>
      <c r="Z3" s="8"/>
    </row>
    <row r="4" spans="1:26" ht="19.5" customHeight="1">
      <c r="A4" s="8"/>
      <c r="B4" s="165" t="s">
        <v>41</v>
      </c>
      <c r="C4" s="165"/>
      <c r="D4" s="165"/>
      <c r="E4" s="165"/>
      <c r="F4" s="165"/>
      <c r="G4" s="165"/>
      <c r="H4" s="27">
        <f>J12-J18</f>
        <v>0</v>
      </c>
      <c r="J4" s="85" t="s">
        <v>42</v>
      </c>
      <c r="K4" s="28" t="e">
        <f>AVERAGEIF(L4:N4,"&lt;&gt;0")</f>
        <v>#DIV/0!</v>
      </c>
      <c r="L4" s="33">
        <f>+K10</f>
        <v>0</v>
      </c>
      <c r="M4" s="33">
        <f>+K16</f>
        <v>0</v>
      </c>
      <c r="N4" s="33">
        <f>+K22</f>
        <v>0</v>
      </c>
      <c r="S4" s="8"/>
      <c r="T4" s="8"/>
      <c r="U4" s="8"/>
      <c r="V4" s="8"/>
      <c r="W4" s="8"/>
      <c r="X4" s="8"/>
      <c r="Y4" s="8"/>
      <c r="Z4" s="8"/>
    </row>
    <row r="5" spans="1:26" ht="19.5" customHeight="1">
      <c r="A5" s="8"/>
      <c r="B5" s="166"/>
      <c r="C5" s="166"/>
      <c r="D5" s="166"/>
      <c r="E5" s="167"/>
      <c r="F5" s="166"/>
      <c r="G5" s="13"/>
      <c r="H5" s="14"/>
      <c r="J5" s="85" t="s">
        <v>43</v>
      </c>
      <c r="K5" s="28" t="e">
        <f>AVERAGEIF(L5:N5,"&lt;&gt;0")</f>
        <v>#DIV/0!</v>
      </c>
      <c r="L5" s="33">
        <f>+K11</f>
        <v>0</v>
      </c>
      <c r="M5" s="33">
        <f>+K17</f>
        <v>0</v>
      </c>
      <c r="N5" s="33">
        <f>+K23</f>
        <v>0</v>
      </c>
      <c r="S5" s="8"/>
      <c r="T5" s="8"/>
      <c r="U5" s="8"/>
      <c r="V5" s="8"/>
      <c r="W5" s="8"/>
      <c r="X5" s="8"/>
      <c r="Y5" s="8"/>
      <c r="Z5" s="8"/>
    </row>
    <row r="6" spans="1:26" ht="19.5" customHeight="1">
      <c r="A6" s="8"/>
      <c r="B6" s="166"/>
      <c r="C6" s="166"/>
      <c r="D6" s="166"/>
      <c r="E6" s="167"/>
      <c r="F6" s="166"/>
      <c r="G6" s="15"/>
      <c r="H6" s="15"/>
      <c r="J6" s="85" t="s">
        <v>44</v>
      </c>
      <c r="K6" s="28" t="e">
        <f>AVERAGEIF(L6:N6,"&lt;&gt;0")</f>
        <v>#DIV/0!</v>
      </c>
      <c r="L6" s="33">
        <f>+K12</f>
        <v>0</v>
      </c>
      <c r="M6" s="33">
        <f>+K18</f>
        <v>0</v>
      </c>
      <c r="N6" s="33">
        <f>+K24</f>
        <v>0</v>
      </c>
      <c r="S6" s="8"/>
      <c r="T6" s="8"/>
      <c r="U6" s="8"/>
      <c r="V6" s="8"/>
      <c r="W6" s="8"/>
      <c r="X6" s="8"/>
      <c r="Y6" s="8"/>
      <c r="Z6" s="8"/>
    </row>
    <row r="7" spans="1:26" ht="19.5" customHeight="1">
      <c r="A7" s="8"/>
      <c r="B7" s="8"/>
      <c r="C7" s="8"/>
      <c r="D7" s="8"/>
      <c r="E7" s="8"/>
      <c r="F7" s="8"/>
      <c r="S7" s="8"/>
      <c r="T7" s="8"/>
      <c r="U7" s="8"/>
      <c r="V7" s="8"/>
      <c r="W7" s="8"/>
      <c r="X7" s="8"/>
      <c r="Y7" s="8"/>
      <c r="Z7" s="8"/>
    </row>
    <row r="8" spans="1:26" ht="19.5" customHeight="1">
      <c r="A8" s="8"/>
      <c r="B8" s="34">
        <v>2023</v>
      </c>
      <c r="C8" s="26" t="s">
        <v>264</v>
      </c>
      <c r="D8" s="8"/>
      <c r="E8" s="8"/>
      <c r="F8" s="8"/>
      <c r="S8" s="8"/>
      <c r="T8" s="8"/>
      <c r="U8" s="8"/>
      <c r="V8" s="8"/>
      <c r="W8" s="8"/>
      <c r="X8" s="8"/>
      <c r="Y8" s="8"/>
      <c r="Z8" s="8"/>
    </row>
    <row r="9" spans="1:26" ht="115.5">
      <c r="A9" s="8"/>
      <c r="B9" s="86" t="s">
        <v>45</v>
      </c>
      <c r="C9" s="87" t="s">
        <v>46</v>
      </c>
      <c r="D9" s="86" t="s">
        <v>47</v>
      </c>
      <c r="E9" s="86" t="s">
        <v>48</v>
      </c>
      <c r="F9" s="86" t="s">
        <v>49</v>
      </c>
      <c r="G9" s="86" t="s">
        <v>50</v>
      </c>
      <c r="H9" s="88" t="s">
        <v>51</v>
      </c>
      <c r="I9" s="89" t="s">
        <v>52</v>
      </c>
      <c r="J9" s="89" t="s">
        <v>53</v>
      </c>
      <c r="K9" s="86" t="s">
        <v>54</v>
      </c>
      <c r="P9" s="8"/>
      <c r="Q9" s="8"/>
      <c r="R9" s="8"/>
      <c r="S9" s="8"/>
      <c r="T9" s="8"/>
      <c r="U9" s="8"/>
      <c r="V9" s="8"/>
      <c r="W9" s="8"/>
    </row>
    <row r="10" spans="1:26" ht="19.5" customHeight="1">
      <c r="A10" s="8"/>
      <c r="B10" s="85" t="s">
        <v>42</v>
      </c>
      <c r="C10" s="9"/>
      <c r="D10" s="9"/>
      <c r="E10" s="10"/>
      <c r="F10" s="10"/>
      <c r="G10" s="9"/>
      <c r="H10" s="10"/>
      <c r="I10" s="10"/>
      <c r="J10" s="12">
        <f>IFERROR(H10/SUM(F10:G10),0)</f>
        <v>0</v>
      </c>
      <c r="K10" s="12">
        <f>J10*20*8</f>
        <v>0</v>
      </c>
      <c r="P10" s="8"/>
      <c r="Q10" s="8"/>
      <c r="R10" s="8"/>
      <c r="S10" s="8"/>
      <c r="T10" s="8"/>
      <c r="U10" s="8"/>
      <c r="V10" s="8"/>
      <c r="W10" s="8"/>
    </row>
    <row r="11" spans="1:26" ht="19.5" customHeight="1">
      <c r="A11" s="8"/>
      <c r="B11" s="85" t="s">
        <v>43</v>
      </c>
      <c r="C11" s="9"/>
      <c r="D11" s="9"/>
      <c r="E11" s="10"/>
      <c r="F11" s="10"/>
      <c r="G11" s="9"/>
      <c r="H11" s="10"/>
      <c r="I11" s="10"/>
      <c r="J11" s="12">
        <f>IFERROR(H11/SUM(F11:G11),0)</f>
        <v>0</v>
      </c>
      <c r="K11" s="12">
        <f t="shared" ref="K11" si="0">J11*20*8</f>
        <v>0</v>
      </c>
      <c r="P11" s="8"/>
      <c r="Q11" s="8"/>
      <c r="R11" s="8"/>
      <c r="S11" s="8"/>
      <c r="T11" s="8"/>
      <c r="U11" s="8"/>
      <c r="V11" s="8"/>
      <c r="W11" s="8"/>
    </row>
    <row r="12" spans="1:26" ht="19.5" customHeight="1">
      <c r="A12" s="8"/>
      <c r="B12" s="85" t="s">
        <v>55</v>
      </c>
      <c r="C12" s="11">
        <f>SUM(C10:C11)</f>
        <v>0</v>
      </c>
      <c r="D12" s="11">
        <f>SUM(D10:D11)</f>
        <v>0</v>
      </c>
      <c r="E12" s="12" t="s">
        <v>56</v>
      </c>
      <c r="F12" s="12">
        <f>SUM(F10:F11)</f>
        <v>0</v>
      </c>
      <c r="G12" s="12">
        <f>SUM(G10:G11)</f>
        <v>0</v>
      </c>
      <c r="H12" s="12">
        <f t="shared" ref="H12" si="1">SUM(H10:H11)</f>
        <v>0</v>
      </c>
      <c r="I12" s="12">
        <f>I10+I11</f>
        <v>0</v>
      </c>
      <c r="J12" s="12">
        <f>IFERROR(H12/SUM(F12:G12),0)</f>
        <v>0</v>
      </c>
      <c r="K12" s="12">
        <f>J12*20*8</f>
        <v>0</v>
      </c>
      <c r="L12" s="8"/>
      <c r="M12" s="8"/>
      <c r="N12" s="8"/>
      <c r="O12" s="8"/>
      <c r="P12" s="8"/>
      <c r="Q12" s="8"/>
      <c r="R12" s="8"/>
      <c r="S12" s="8"/>
      <c r="T12" s="8"/>
      <c r="U12" s="8"/>
      <c r="V12" s="8"/>
      <c r="W12" s="8"/>
    </row>
    <row r="13" spans="1:26"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9.5" customHeight="1">
      <c r="A14" s="8"/>
      <c r="B14" s="34">
        <f>B8-1</f>
        <v>2022</v>
      </c>
      <c r="C14" s="26" t="s">
        <v>264</v>
      </c>
      <c r="D14" s="8"/>
      <c r="E14" s="8"/>
      <c r="F14" s="8"/>
      <c r="L14" s="8"/>
      <c r="M14" s="8"/>
      <c r="N14" s="8"/>
      <c r="O14" s="8"/>
      <c r="P14" s="8"/>
      <c r="Q14" s="8"/>
      <c r="R14" s="8"/>
      <c r="S14" s="8"/>
      <c r="T14" s="8"/>
      <c r="U14" s="8"/>
      <c r="V14" s="8"/>
      <c r="W14" s="8"/>
      <c r="X14" s="8"/>
      <c r="Y14" s="8"/>
      <c r="Z14" s="8"/>
    </row>
    <row r="15" spans="1:26" ht="115.5">
      <c r="A15" s="8"/>
      <c r="B15" s="86" t="s">
        <v>45</v>
      </c>
      <c r="C15" s="87" t="s">
        <v>46</v>
      </c>
      <c r="D15" s="86" t="s">
        <v>47</v>
      </c>
      <c r="E15" s="86" t="s">
        <v>48</v>
      </c>
      <c r="F15" s="86" t="s">
        <v>49</v>
      </c>
      <c r="G15" s="86" t="s">
        <v>50</v>
      </c>
      <c r="H15" s="88" t="s">
        <v>51</v>
      </c>
      <c r="I15" s="89" t="s">
        <v>52</v>
      </c>
      <c r="J15" s="89" t="s">
        <v>53</v>
      </c>
      <c r="K15" s="86" t="s">
        <v>54</v>
      </c>
      <c r="L15" s="8"/>
      <c r="M15" s="8"/>
      <c r="N15" s="8"/>
      <c r="O15" s="8"/>
      <c r="P15" s="8"/>
      <c r="Q15" s="8"/>
      <c r="R15" s="8"/>
      <c r="S15" s="8"/>
      <c r="T15" s="8"/>
      <c r="U15" s="8"/>
      <c r="V15" s="8"/>
      <c r="W15" s="8"/>
      <c r="X15" s="8"/>
      <c r="Y15" s="8"/>
      <c r="Z15" s="8"/>
    </row>
    <row r="16" spans="1:26" ht="19.5" customHeight="1">
      <c r="A16" s="8"/>
      <c r="B16" s="85" t="s">
        <v>42</v>
      </c>
      <c r="C16" s="9"/>
      <c r="D16" s="9"/>
      <c r="E16" s="10"/>
      <c r="F16" s="10"/>
      <c r="G16" s="9"/>
      <c r="H16" s="10"/>
      <c r="I16" s="10"/>
      <c r="J16" s="12">
        <f>IFERROR(H16/SUM(F16:G16),0)</f>
        <v>0</v>
      </c>
      <c r="K16" s="12">
        <f>J16*20*8</f>
        <v>0</v>
      </c>
      <c r="L16" s="8"/>
      <c r="M16" s="8"/>
      <c r="N16" s="8"/>
      <c r="O16" s="8"/>
      <c r="P16" s="8"/>
      <c r="Q16" s="8"/>
      <c r="R16" s="8"/>
      <c r="S16" s="8"/>
      <c r="T16" s="8"/>
      <c r="U16" s="8"/>
      <c r="V16" s="8"/>
      <c r="W16" s="8"/>
      <c r="X16" s="8"/>
      <c r="Y16" s="8"/>
      <c r="Z16" s="8"/>
    </row>
    <row r="17" spans="1:26" ht="19.5" customHeight="1">
      <c r="A17" s="8"/>
      <c r="B17" s="85" t="s">
        <v>43</v>
      </c>
      <c r="C17" s="9"/>
      <c r="D17" s="9"/>
      <c r="E17" s="10"/>
      <c r="F17" s="10"/>
      <c r="G17" s="9"/>
      <c r="H17" s="10"/>
      <c r="I17" s="10"/>
      <c r="J17" s="12">
        <f>IFERROR(H17/SUM(F17:G17),0)</f>
        <v>0</v>
      </c>
      <c r="K17" s="12">
        <f t="shared" ref="K17" si="2">J17*20*8</f>
        <v>0</v>
      </c>
      <c r="L17" s="8"/>
      <c r="M17" s="8"/>
      <c r="N17" s="8"/>
      <c r="O17" s="8"/>
      <c r="P17" s="8"/>
      <c r="Q17" s="8"/>
      <c r="R17" s="8"/>
      <c r="S17" s="8"/>
      <c r="T17" s="8"/>
      <c r="U17" s="8"/>
      <c r="V17" s="8"/>
      <c r="W17" s="8"/>
      <c r="X17" s="8"/>
      <c r="Y17" s="8"/>
      <c r="Z17" s="8"/>
    </row>
    <row r="18" spans="1:26" ht="19.5" customHeight="1">
      <c r="A18" s="8"/>
      <c r="B18" s="85" t="s">
        <v>55</v>
      </c>
      <c r="C18" s="11">
        <f>SUM(C16:C17)</f>
        <v>0</v>
      </c>
      <c r="D18" s="11">
        <f>SUM(D16:D17)</f>
        <v>0</v>
      </c>
      <c r="E18" s="12" t="s">
        <v>56</v>
      </c>
      <c r="F18" s="12">
        <f>SUM(F16:F17)</f>
        <v>0</v>
      </c>
      <c r="G18" s="12">
        <f>SUM(G16:G17)</f>
        <v>0</v>
      </c>
      <c r="H18" s="12">
        <f t="shared" ref="H18" si="3">SUM(H16:H17)</f>
        <v>0</v>
      </c>
      <c r="I18" s="12">
        <f>I16+I17</f>
        <v>0</v>
      </c>
      <c r="J18" s="12">
        <f>IFERROR(H18/SUM(F18:G18),0)</f>
        <v>0</v>
      </c>
      <c r="K18" s="12">
        <f>J18*20*8</f>
        <v>0</v>
      </c>
      <c r="L18" s="8"/>
      <c r="M18" s="8"/>
      <c r="N18" s="8"/>
      <c r="O18" s="8"/>
      <c r="P18" s="8"/>
      <c r="Q18" s="8"/>
      <c r="R18" s="8"/>
      <c r="S18" s="8"/>
      <c r="T18" s="8"/>
      <c r="U18" s="8"/>
      <c r="V18" s="8"/>
      <c r="W18" s="8"/>
      <c r="X18" s="8"/>
      <c r="Y18" s="8"/>
      <c r="Z18" s="8"/>
    </row>
    <row r="19" spans="1:26" ht="19.5" customHeight="1">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9.5" customHeight="1">
      <c r="A20" s="8"/>
      <c r="B20" s="34">
        <f>B14-1</f>
        <v>2021</v>
      </c>
      <c r="C20" s="26" t="s">
        <v>264</v>
      </c>
      <c r="D20" s="8"/>
      <c r="E20" s="8"/>
      <c r="F20" s="8"/>
      <c r="L20" s="8"/>
      <c r="M20" s="8"/>
      <c r="N20" s="8"/>
      <c r="O20" s="8"/>
      <c r="P20" s="8"/>
      <c r="Q20" s="8"/>
      <c r="R20" s="8"/>
      <c r="S20" s="8"/>
      <c r="T20" s="8"/>
      <c r="U20" s="8"/>
      <c r="V20" s="8"/>
      <c r="W20" s="8"/>
      <c r="X20" s="8"/>
      <c r="Y20" s="8"/>
      <c r="Z20" s="8"/>
    </row>
    <row r="21" spans="1:26" ht="115.5">
      <c r="A21" s="8"/>
      <c r="B21" s="86" t="s">
        <v>45</v>
      </c>
      <c r="C21" s="87" t="s">
        <v>46</v>
      </c>
      <c r="D21" s="86" t="s">
        <v>47</v>
      </c>
      <c r="E21" s="86" t="s">
        <v>48</v>
      </c>
      <c r="F21" s="86" t="s">
        <v>49</v>
      </c>
      <c r="G21" s="86" t="s">
        <v>50</v>
      </c>
      <c r="H21" s="88" t="s">
        <v>51</v>
      </c>
      <c r="I21" s="89" t="s">
        <v>52</v>
      </c>
      <c r="J21" s="89" t="s">
        <v>53</v>
      </c>
      <c r="K21" s="86" t="s">
        <v>54</v>
      </c>
      <c r="L21" s="8"/>
      <c r="M21" s="8"/>
      <c r="N21" s="8"/>
      <c r="O21" s="8"/>
      <c r="P21" s="8"/>
      <c r="Q21" s="8"/>
      <c r="R21" s="8"/>
      <c r="S21" s="8"/>
      <c r="T21" s="8"/>
      <c r="U21" s="8"/>
      <c r="V21" s="8"/>
      <c r="W21" s="8"/>
      <c r="X21" s="8"/>
      <c r="Y21" s="8"/>
      <c r="Z21" s="8"/>
    </row>
    <row r="22" spans="1:26" ht="19.5" customHeight="1">
      <c r="A22" s="8"/>
      <c r="B22" s="85" t="s">
        <v>42</v>
      </c>
      <c r="C22" s="9"/>
      <c r="D22" s="9"/>
      <c r="E22" s="10"/>
      <c r="F22" s="10"/>
      <c r="G22" s="9"/>
      <c r="H22" s="10"/>
      <c r="I22" s="10"/>
      <c r="J22" s="12">
        <f>IFERROR(H22/SUM(F22:G22),0)</f>
        <v>0</v>
      </c>
      <c r="K22" s="12">
        <f>J22*20*8</f>
        <v>0</v>
      </c>
      <c r="L22" s="8"/>
      <c r="M22" s="8"/>
      <c r="N22" s="8"/>
      <c r="O22" s="8"/>
      <c r="P22" s="8"/>
      <c r="Q22" s="8"/>
      <c r="R22" s="8"/>
      <c r="S22" s="8"/>
      <c r="T22" s="8"/>
      <c r="U22" s="8"/>
      <c r="V22" s="8"/>
      <c r="W22" s="8"/>
      <c r="X22" s="8"/>
      <c r="Y22" s="8"/>
      <c r="Z22" s="8"/>
    </row>
    <row r="23" spans="1:26" ht="19.5" customHeight="1">
      <c r="A23" s="8"/>
      <c r="B23" s="85" t="s">
        <v>43</v>
      </c>
      <c r="C23" s="9"/>
      <c r="D23" s="9"/>
      <c r="E23" s="10"/>
      <c r="F23" s="10"/>
      <c r="G23" s="9"/>
      <c r="H23" s="10"/>
      <c r="I23" s="10"/>
      <c r="J23" s="12">
        <f>IFERROR(H23/SUM(F23:G23),0)</f>
        <v>0</v>
      </c>
      <c r="K23" s="12">
        <f t="shared" ref="K23" si="4">J23*20*8</f>
        <v>0</v>
      </c>
      <c r="L23" s="8"/>
      <c r="M23" s="8"/>
      <c r="N23" s="8"/>
      <c r="O23" s="8"/>
      <c r="P23" s="8"/>
      <c r="Q23" s="8"/>
      <c r="R23" s="8"/>
      <c r="S23" s="8"/>
      <c r="T23" s="8"/>
      <c r="U23" s="8"/>
      <c r="V23" s="8"/>
      <c r="W23" s="8"/>
      <c r="X23" s="8"/>
      <c r="Y23" s="8"/>
      <c r="Z23" s="8"/>
    </row>
    <row r="24" spans="1:26" ht="19.5" customHeight="1">
      <c r="A24" s="8"/>
      <c r="B24" s="85" t="s">
        <v>55</v>
      </c>
      <c r="C24" s="11">
        <f>SUM(C22:C23)</f>
        <v>0</v>
      </c>
      <c r="D24" s="11">
        <f>SUM(D22:D23)</f>
        <v>0</v>
      </c>
      <c r="E24" s="12" t="s">
        <v>56</v>
      </c>
      <c r="F24" s="12">
        <f>SUM(F22:F23)</f>
        <v>0</v>
      </c>
      <c r="G24" s="12">
        <f>SUM(G22:G23)</f>
        <v>0</v>
      </c>
      <c r="H24" s="12">
        <f t="shared" ref="H24" si="5">SUM(H22:H23)</f>
        <v>0</v>
      </c>
      <c r="I24" s="12">
        <f>I22+I23</f>
        <v>0</v>
      </c>
      <c r="J24" s="12">
        <f>IFERROR(H24/SUM(F24:G24),0)</f>
        <v>0</v>
      </c>
      <c r="K24" s="12">
        <f>J24*20*8</f>
        <v>0</v>
      </c>
      <c r="L24" s="8"/>
      <c r="M24" s="8"/>
      <c r="N24" s="8"/>
      <c r="O24" s="8"/>
      <c r="P24" s="8"/>
      <c r="Q24" s="8"/>
      <c r="R24" s="8"/>
      <c r="S24" s="8"/>
      <c r="T24" s="8"/>
      <c r="U24" s="8"/>
      <c r="V24" s="8"/>
      <c r="W24" s="8"/>
      <c r="X24" s="8"/>
      <c r="Y24" s="8"/>
      <c r="Z24" s="8"/>
    </row>
    <row r="25" spans="1:26" ht="19.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9.5" customHeight="1">
      <c r="A26" s="8"/>
      <c r="B26" s="8"/>
      <c r="C26" s="8"/>
      <c r="D26" s="8"/>
      <c r="E26" s="8"/>
      <c r="F26" s="8"/>
      <c r="G26" s="8"/>
      <c r="H26" s="8"/>
      <c r="I26" s="8"/>
      <c r="L26" s="8"/>
      <c r="M26" s="8"/>
      <c r="N26" s="8"/>
      <c r="O26" s="8"/>
      <c r="P26" s="8"/>
      <c r="Q26" s="8"/>
      <c r="R26" s="8"/>
      <c r="S26" s="8"/>
      <c r="T26" s="8"/>
      <c r="U26" s="8"/>
      <c r="V26" s="8"/>
      <c r="W26" s="8"/>
      <c r="X26" s="8"/>
      <c r="Y26" s="8"/>
      <c r="Z26" s="8"/>
    </row>
    <row r="27" spans="1:26" ht="19.5" customHeight="1">
      <c r="A27" s="8"/>
      <c r="B27" s="8"/>
      <c r="C27" s="8"/>
      <c r="D27" s="8"/>
      <c r="E27" s="8"/>
      <c r="F27" s="8"/>
      <c r="G27" s="8"/>
      <c r="H27" s="8"/>
      <c r="I27" s="8"/>
      <c r="L27" s="8"/>
      <c r="M27" s="8"/>
      <c r="N27" s="8"/>
      <c r="O27" s="8"/>
      <c r="P27" s="8"/>
      <c r="Q27" s="8"/>
      <c r="R27" s="8"/>
      <c r="S27" s="8"/>
      <c r="T27" s="8"/>
      <c r="U27" s="8"/>
      <c r="V27" s="8"/>
      <c r="W27" s="8"/>
      <c r="X27" s="8"/>
      <c r="Y27" s="8"/>
      <c r="Z27" s="8"/>
    </row>
    <row r="28" spans="1:26" ht="19.5" customHeight="1">
      <c r="A28" s="8"/>
      <c r="B28" s="8"/>
      <c r="C28" s="8"/>
      <c r="D28" s="8"/>
      <c r="E28" s="8"/>
      <c r="F28" s="8"/>
      <c r="G28" s="8"/>
      <c r="H28" s="8"/>
      <c r="I28" s="8"/>
      <c r="L28" s="8"/>
      <c r="M28" s="8"/>
      <c r="N28" s="8"/>
      <c r="O28" s="8"/>
      <c r="P28" s="8"/>
      <c r="Q28" s="8"/>
      <c r="R28" s="8"/>
      <c r="S28" s="8"/>
      <c r="T28" s="8"/>
      <c r="U28" s="8"/>
      <c r="V28" s="8"/>
      <c r="W28" s="8"/>
      <c r="X28" s="8"/>
      <c r="Y28" s="8"/>
      <c r="Z28" s="8"/>
    </row>
    <row r="29" spans="1:26" ht="19.5" customHeight="1">
      <c r="A29" s="8"/>
      <c r="B29" s="8"/>
      <c r="C29" s="8"/>
      <c r="D29" s="8"/>
      <c r="E29" s="8"/>
      <c r="F29" s="8"/>
      <c r="G29" s="8"/>
      <c r="H29" s="8"/>
      <c r="I29" s="8"/>
      <c r="L29" s="8"/>
      <c r="M29" s="8"/>
      <c r="N29" s="8"/>
      <c r="O29" s="8"/>
      <c r="P29" s="8"/>
      <c r="Q29" s="8"/>
      <c r="R29" s="8"/>
      <c r="S29" s="8"/>
      <c r="T29" s="8"/>
      <c r="U29" s="8"/>
      <c r="V29" s="8"/>
      <c r="W29" s="8"/>
      <c r="X29" s="8"/>
      <c r="Y29" s="8"/>
      <c r="Z29" s="8"/>
    </row>
    <row r="30" spans="1:26" ht="19.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9.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9.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9.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9.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9.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9.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9.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9.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9.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9.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9.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9.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9.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9.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9.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9.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9.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9.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9.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9.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9.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9.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9.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9.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9.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9.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9.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9.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9.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9.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9.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9.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9.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9.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9.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9.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9.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9.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9.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9.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9.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9.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9.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9.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9.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9.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9.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9.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9.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9.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9.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9.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9.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9.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9.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9.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9.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9.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9.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9.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9.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9.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9.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9.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9.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9.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9.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9.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9.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9.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9.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9.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9.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9.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9.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9.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9.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9.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9.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9.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9.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9.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9.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9.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9.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9.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9.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9.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9.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9.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9.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9.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9.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9.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9.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9.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9.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9.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9.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9.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9.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9.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9.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9.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9.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9.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9.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9.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9.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9.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9.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9.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9.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9.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9.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9.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9.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9.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9.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9.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9.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9.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9.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9.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9.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9.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9.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9.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9.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9.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9.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9.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9.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9.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9.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9.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9.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9.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9.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9.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9.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9.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9.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9.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9.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9.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9.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9.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9.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9.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9.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9.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9.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9.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9.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9.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9.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9.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9.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9.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9.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9.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9.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9.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9.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9.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9.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9.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9.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9.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9.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9.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9.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9.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9.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9.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9.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9.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9.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9.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9.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9.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9.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9.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9.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9.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9.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9.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9.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9.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9.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9.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9.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9.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9.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9.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9.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9.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9.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9.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9.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9.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9.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9.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9.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9.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9.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9.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9.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9.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9.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9.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9.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9.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9.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9.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9.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9.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9.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9.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9.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9.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9.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9.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9.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9.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9.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9.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9.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9.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9.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9.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9.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9.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9.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9.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9.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9.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9.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9.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9.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9.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9.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9.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9.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9.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9.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9.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9.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9.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9.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9.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9.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9.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9.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9.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9.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9.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9.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9.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9.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9.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9.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9.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9.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9.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9.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9.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9.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9.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9.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9.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9.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9.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9.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9.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9.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9.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9.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9.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9.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9.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9.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9.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9.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9.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9.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9.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9.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9.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9.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9.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9.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9.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9.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9.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9.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9.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9.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9.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9.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9.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9.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9.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9.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9.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9.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9.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9.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9.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9.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9.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9.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9.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9.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9.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9.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9.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9.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9.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9.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9.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9.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9.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9.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9.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9.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9.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9.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9.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9.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9.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9.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9.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9.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9.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9.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9.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9.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9.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9.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9.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9.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9.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9.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9.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9.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9.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9.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9.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9.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9.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9.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9.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9.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9.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9.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9.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9.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9.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9.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9.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9.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9.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9.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9.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9.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9.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9.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9.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9.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9.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9.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9.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9.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9.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9.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9.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9.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9.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9.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9.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9.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9.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9.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9.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9.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9.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9.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9.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9.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9.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9.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9.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9.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9.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9.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9.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9.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9.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9.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9.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9.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9.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9.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9.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9.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9.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9.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9.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9.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9.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9.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9.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9.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9.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9.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9.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9.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9.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9.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9.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9.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9.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9.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9.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9.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9.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9.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9.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9.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9.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9.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9.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9.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9.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9.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9.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9.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9.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9.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9.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9.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9.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9.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9.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9.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9.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9.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9.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9.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9.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9.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9.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9.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9.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9.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9.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9.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9.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9.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9.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9.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9.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9.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9.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9.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9.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9.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9.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9.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9.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9.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9.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9.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9.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9.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9.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9.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9.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9.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9.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9.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9.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9.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9.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9.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9.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9.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9.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9.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9.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9.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9.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9.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9.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9.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9.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9.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9.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9.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9.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9.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9.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9.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9.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9.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9.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9.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9.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9.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9.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9.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9.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9.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9.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9.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9.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9.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9.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9.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9.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9.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9.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9.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9.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9.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9.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9.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9.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9.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9.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9.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9.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9.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9.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9.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9.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9.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9.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9.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9.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9.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9.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9.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9.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9.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9.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9.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9.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9.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9.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9.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9.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9.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9.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9.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9.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9.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9.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9.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9.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9.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9.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9.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9.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9.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9.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9.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9.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9.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9.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9.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9.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9.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9.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9.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9.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9.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9.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9.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9.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9.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9.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9.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9.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9.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9.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9.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9.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9.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9.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9.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9.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9.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9.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9.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9.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9.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9.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9.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9.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9.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9.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9.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9.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9.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9.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9.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9.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9.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9.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9.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9.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9.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9.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9.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9.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9.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9.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9.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9.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9.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9.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9.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9.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9.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9.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9.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9.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9.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9.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9.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9.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9.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9.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9.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9.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9.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9.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9.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9.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9.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9.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9.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9.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9.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9.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9.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9.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9.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9.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9.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9.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9.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9.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9.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9.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9.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9.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9.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9.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9.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9.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9.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9.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9.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9.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9.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9.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9.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9.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9.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9.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9.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9.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9.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9.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9.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9.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9.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9.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9.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9.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9.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9.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9.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9.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9.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9.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9.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9.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9.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9.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9.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9.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9.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9.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9.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9.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9.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9.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9.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9.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9.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9.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9.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9.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9.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9.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9.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9.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9.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9.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9.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9.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9.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9.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9.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9.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9.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9.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9.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9.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9.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9.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9.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9.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9.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9.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9.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9.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9.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9.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9.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9.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9.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9.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9.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9.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9.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9.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9.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9.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9.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9.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9.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9.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9.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9.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9.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9.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9.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9.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9.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9.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9.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9.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9.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9.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9.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9.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9.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9.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9.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9.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9.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9.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9.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9.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9.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9.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9.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9.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9.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9.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9.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9.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9.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9.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9.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9.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9.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9.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9.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9.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9.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9.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9.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9.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9.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9.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9.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9.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9.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9.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9.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9.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9.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9.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9.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9.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9.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9.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9.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9.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9.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9.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9.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9.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9.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9.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9.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9.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9.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9.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9.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9.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9.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9.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9.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9.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9.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9.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9.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9.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9.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9.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9.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9.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9.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9.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9.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9.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9.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9.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9.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9.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9.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9.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9.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9.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9.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9.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9.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9.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9.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9.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9.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9.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9.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9.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9.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9.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9.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9.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9.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9.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9.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9.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9.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9.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9.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9.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9.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9.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9.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9.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9.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9.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9.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9.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9.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9.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9.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9.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9.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9.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9.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9.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9.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9.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9.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9.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9.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9.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9.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9.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9.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9.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9.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9.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9.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9.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9.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9.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9.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9.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9.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9.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9.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9.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9.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9.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9.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9.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9.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9.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9.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9.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9.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9.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9.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9.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9.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9.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9.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9.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9.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9.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9.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9.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9.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9.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9.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9.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9.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9.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9.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9.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9.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9.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9.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9.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9.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9.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9.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9.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9.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9.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9.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9.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9.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9.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9.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9.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9.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9.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9.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9.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9.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9.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9.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9.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9.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9.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9.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9.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sheetData>
  <mergeCells count="7">
    <mergeCell ref="A1:K1"/>
    <mergeCell ref="B3:G3"/>
    <mergeCell ref="B4:G4"/>
    <mergeCell ref="B5:D6"/>
    <mergeCell ref="E5:E6"/>
    <mergeCell ref="F5:F6"/>
    <mergeCell ref="I2:K2"/>
  </mergeCells>
  <phoneticPr fontId="1"/>
  <dataValidations count="1">
    <dataValidation type="list" allowBlank="1" showInputMessage="1" showErrorMessage="1" sqref="B8" xr:uid="{4A725530-7A4B-42FD-A169-53FB8C34C898}">
      <formula1>"2022,2023,2024,2025,2026"</formula1>
    </dataValidation>
  </dataValidations>
  <printOptions horizontalCentered="1"/>
  <pageMargins left="0.70866141732283472" right="0.70866141732283472" top="0.74803149606299213" bottom="0.74803149606299213" header="0" footer="0"/>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H2"/>
  <sheetViews>
    <sheetView topLeftCell="AX1" workbookViewId="0">
      <selection activeCell="BA13" sqref="BA13"/>
    </sheetView>
  </sheetViews>
  <sheetFormatPr defaultRowHeight="18.75"/>
  <cols>
    <col min="1" max="1" width="15.375" bestFit="1" customWidth="1"/>
    <col min="3" max="3" width="13" bestFit="1" customWidth="1"/>
    <col min="5" max="5" width="7.125" bestFit="1" customWidth="1"/>
    <col min="6" max="6" width="5.25" bestFit="1" customWidth="1"/>
    <col min="8" max="9" width="5.25" bestFit="1" customWidth="1"/>
    <col min="11" max="12" width="6.75" bestFit="1" customWidth="1"/>
    <col min="13" max="13" width="13" bestFit="1" customWidth="1"/>
    <col min="15" max="15" width="15.125" bestFit="1" customWidth="1"/>
    <col min="16" max="16" width="5.25" bestFit="1" customWidth="1"/>
    <col min="17" max="17" width="33.875" bestFit="1" customWidth="1"/>
    <col min="19" max="19" width="17.25" bestFit="1" customWidth="1"/>
    <col min="20" max="20" width="9.375" bestFit="1" customWidth="1"/>
    <col min="21" max="22" width="13" bestFit="1" customWidth="1"/>
    <col min="23" max="23" width="23.5" bestFit="1" customWidth="1"/>
    <col min="24" max="24" width="29.625" bestFit="1" customWidth="1"/>
    <col min="25" max="25" width="25.5" bestFit="1" customWidth="1"/>
    <col min="26" max="26" width="15.125" bestFit="1" customWidth="1"/>
    <col min="27" max="28" width="13" bestFit="1" customWidth="1"/>
    <col min="29" max="29" width="7.125" bestFit="1" customWidth="1"/>
    <col min="30" max="30" width="23.25" bestFit="1" customWidth="1"/>
    <col min="31" max="31" width="25.375" bestFit="1" customWidth="1"/>
    <col min="32" max="32" width="23.25" bestFit="1" customWidth="1"/>
    <col min="33" max="34" width="27.5" bestFit="1" customWidth="1"/>
    <col min="35" max="35" width="42" bestFit="1" customWidth="1"/>
    <col min="36" max="36" width="27.5" bestFit="1" customWidth="1"/>
    <col min="37" max="37" width="29.5" bestFit="1" customWidth="1"/>
    <col min="38" max="38" width="44.125" bestFit="1" customWidth="1"/>
    <col min="39" max="39" width="23.25" bestFit="1" customWidth="1"/>
    <col min="40" max="40" width="25.375" bestFit="1" customWidth="1"/>
    <col min="41" max="41" width="23.25" bestFit="1" customWidth="1"/>
    <col min="42" max="43" width="27.5" bestFit="1" customWidth="1"/>
    <col min="44" max="44" width="42" bestFit="1" customWidth="1"/>
    <col min="45" max="45" width="27.5" bestFit="1" customWidth="1"/>
    <col min="46" max="46" width="29.5" bestFit="1" customWidth="1"/>
    <col min="47" max="47" width="44.125" bestFit="1" customWidth="1"/>
    <col min="48" max="48" width="23.25" bestFit="1" customWidth="1"/>
    <col min="49" max="49" width="25.375" bestFit="1" customWidth="1"/>
    <col min="50" max="50" width="23.25" bestFit="1" customWidth="1"/>
    <col min="51" max="52" width="27.5" bestFit="1" customWidth="1"/>
    <col min="53" max="53" width="42" bestFit="1" customWidth="1"/>
    <col min="54" max="54" width="27.5" bestFit="1" customWidth="1"/>
    <col min="55" max="55" width="29.5" bestFit="1" customWidth="1"/>
    <col min="56" max="56" width="44.125" bestFit="1" customWidth="1"/>
    <col min="57" max="57" width="23.25" bestFit="1" customWidth="1"/>
    <col min="58" max="58" width="25.375" bestFit="1" customWidth="1"/>
    <col min="59" max="59" width="23.25" bestFit="1" customWidth="1"/>
    <col min="60" max="61" width="27.5" bestFit="1" customWidth="1"/>
    <col min="62" max="62" width="42" bestFit="1" customWidth="1"/>
    <col min="63" max="63" width="27.5" bestFit="1" customWidth="1"/>
    <col min="64" max="64" width="29.5" bestFit="1" customWidth="1"/>
    <col min="65" max="65" width="44.125" bestFit="1" customWidth="1"/>
    <col min="66" max="66" width="23.25" bestFit="1" customWidth="1"/>
    <col min="67" max="67" width="25.375" bestFit="1" customWidth="1"/>
    <col min="68" max="68" width="23.25" bestFit="1" customWidth="1"/>
    <col min="69" max="70" width="27.5" bestFit="1" customWidth="1"/>
    <col min="71" max="71" width="42" bestFit="1" customWidth="1"/>
    <col min="72" max="72" width="27.5" bestFit="1" customWidth="1"/>
    <col min="73" max="73" width="29.5" bestFit="1" customWidth="1"/>
    <col min="74" max="74" width="44.125" bestFit="1" customWidth="1"/>
    <col min="75" max="75" width="40.5" bestFit="1" customWidth="1"/>
    <col min="76" max="76" width="23.875" bestFit="1" customWidth="1"/>
    <col min="77" max="77" width="32.125" bestFit="1" customWidth="1"/>
    <col min="78" max="78" width="88.5" bestFit="1" customWidth="1"/>
    <col min="79" max="80" width="39.75" bestFit="1" customWidth="1"/>
    <col min="81" max="81" width="125.125" bestFit="1" customWidth="1"/>
    <col min="82" max="82" width="44.125" bestFit="1" customWidth="1"/>
    <col min="83" max="83" width="51.625" bestFit="1" customWidth="1"/>
    <col min="84" max="84" width="23.875" bestFit="1" customWidth="1"/>
    <col min="85" max="85" width="32.125" bestFit="1" customWidth="1"/>
    <col min="86" max="86" width="88.5" bestFit="1" customWidth="1"/>
    <col min="87" max="88" width="39.75" bestFit="1" customWidth="1"/>
    <col min="89" max="89" width="125.125" bestFit="1" customWidth="1"/>
    <col min="90" max="90" width="44.125" bestFit="1" customWidth="1"/>
    <col min="91" max="91" width="51.625" bestFit="1" customWidth="1"/>
    <col min="92" max="92" width="56.5" bestFit="1" customWidth="1"/>
    <col min="93" max="93" width="23.875" bestFit="1" customWidth="1"/>
    <col min="94" max="94" width="32.125" bestFit="1" customWidth="1"/>
    <col min="95" max="95" width="88.5" bestFit="1" customWidth="1"/>
    <col min="96" max="97" width="39.75" bestFit="1" customWidth="1"/>
    <col min="98" max="98" width="125.125" bestFit="1" customWidth="1"/>
    <col min="99" max="99" width="44.125" bestFit="1" customWidth="1"/>
    <col min="100" max="100" width="51.625" bestFit="1" customWidth="1"/>
    <col min="101" max="101" width="56.5" bestFit="1" customWidth="1"/>
    <col min="102" max="102" width="26" bestFit="1" customWidth="1"/>
    <col min="103" max="103" width="34.25" bestFit="1" customWidth="1"/>
    <col min="104" max="104" width="90.5" bestFit="1" customWidth="1"/>
    <col min="105" max="106" width="41.875" bestFit="1" customWidth="1"/>
    <col min="107" max="107" width="127.125" bestFit="1" customWidth="1"/>
    <col min="108" max="108" width="46.125" bestFit="1" customWidth="1"/>
    <col min="109" max="109" width="53.625" bestFit="1" customWidth="1"/>
    <col min="110" max="110" width="58.5" bestFit="1" customWidth="1"/>
    <col min="111" max="111" width="23.875" bestFit="1" customWidth="1"/>
    <col min="112" max="112" width="32.125" bestFit="1" customWidth="1"/>
    <col min="113" max="113" width="88.5" bestFit="1" customWidth="1"/>
    <col min="114" max="115" width="39.75" bestFit="1" customWidth="1"/>
    <col min="116" max="116" width="125.125" bestFit="1" customWidth="1"/>
    <col min="117" max="117" width="44.125" bestFit="1" customWidth="1"/>
    <col min="118" max="118" width="51.625" bestFit="1" customWidth="1"/>
    <col min="119" max="119" width="56.5" bestFit="1" customWidth="1"/>
    <col min="120" max="120" width="23.875" bestFit="1" customWidth="1"/>
    <col min="121" max="121" width="32.125" bestFit="1" customWidth="1"/>
    <col min="122" max="122" width="88.5" bestFit="1" customWidth="1"/>
    <col min="123" max="124" width="39.75" bestFit="1" customWidth="1"/>
    <col min="125" max="125" width="125.125" bestFit="1" customWidth="1"/>
    <col min="126" max="126" width="44.125" bestFit="1" customWidth="1"/>
    <col min="127" max="127" width="51.625" bestFit="1" customWidth="1"/>
    <col min="128" max="128" width="56.5" bestFit="1" customWidth="1"/>
    <col min="129" max="129" width="26" bestFit="1" customWidth="1"/>
    <col min="130" max="130" width="34.25" bestFit="1" customWidth="1"/>
    <col min="131" max="131" width="90.5" bestFit="1" customWidth="1"/>
    <col min="132" max="133" width="41.875" bestFit="1" customWidth="1"/>
    <col min="134" max="134" width="127.125" bestFit="1" customWidth="1"/>
    <col min="135" max="135" width="46.125" bestFit="1" customWidth="1"/>
    <col min="136" max="136" width="53.625" bestFit="1" customWidth="1"/>
    <col min="137" max="137" width="58.5" bestFit="1" customWidth="1"/>
    <col min="138" max="138" width="23.875" bestFit="1" customWidth="1"/>
    <col min="139" max="139" width="32.125" bestFit="1" customWidth="1"/>
    <col min="140" max="140" width="88.5" bestFit="1" customWidth="1"/>
    <col min="141" max="142" width="39.75" bestFit="1" customWidth="1"/>
    <col min="143" max="143" width="125.125" bestFit="1" customWidth="1"/>
    <col min="144" max="144" width="44.125" bestFit="1" customWidth="1"/>
    <col min="145" max="145" width="51.625" bestFit="1" customWidth="1"/>
    <col min="146" max="146" width="56.5" bestFit="1" customWidth="1"/>
    <col min="147" max="147" width="23.875" bestFit="1" customWidth="1"/>
    <col min="148" max="148" width="32.125" bestFit="1" customWidth="1"/>
    <col min="149" max="149" width="88.5" bestFit="1" customWidth="1"/>
    <col min="150" max="151" width="39.75" bestFit="1" customWidth="1"/>
    <col min="152" max="152" width="125.125" bestFit="1" customWidth="1"/>
    <col min="153" max="153" width="44.125" bestFit="1" customWidth="1"/>
    <col min="154" max="154" width="51.625" bestFit="1" customWidth="1"/>
    <col min="155" max="155" width="56.5" bestFit="1" customWidth="1"/>
    <col min="156" max="156" width="26" bestFit="1" customWidth="1"/>
    <col min="157" max="157" width="34.25" bestFit="1" customWidth="1"/>
    <col min="158" max="158" width="90.5" bestFit="1" customWidth="1"/>
    <col min="159" max="160" width="41.875" bestFit="1" customWidth="1"/>
    <col min="161" max="161" width="127.125" bestFit="1" customWidth="1"/>
    <col min="162" max="162" width="46.125" bestFit="1" customWidth="1"/>
    <col min="163" max="163" width="53.625" bestFit="1" customWidth="1"/>
    <col min="164" max="164" width="58.5" bestFit="1" customWidth="1"/>
  </cols>
  <sheetData>
    <row r="1" spans="1:164">
      <c r="A1" t="s">
        <v>88</v>
      </c>
      <c r="B1" t="s">
        <v>89</v>
      </c>
      <c r="C1" t="s">
        <v>90</v>
      </c>
      <c r="D1" t="s">
        <v>91</v>
      </c>
      <c r="E1" t="s">
        <v>61</v>
      </c>
      <c r="F1" t="s">
        <v>62</v>
      </c>
      <c r="G1" t="s">
        <v>189</v>
      </c>
      <c r="H1" t="s">
        <v>65</v>
      </c>
      <c r="I1" t="s">
        <v>66</v>
      </c>
      <c r="J1" t="s">
        <v>92</v>
      </c>
      <c r="K1" t="s">
        <v>255</v>
      </c>
      <c r="L1" t="s">
        <v>256</v>
      </c>
      <c r="M1" t="s">
        <v>93</v>
      </c>
      <c r="N1" t="s">
        <v>94</v>
      </c>
      <c r="O1" t="s">
        <v>95</v>
      </c>
      <c r="P1" t="s">
        <v>64</v>
      </c>
      <c r="Q1" t="s">
        <v>96</v>
      </c>
      <c r="R1" t="s">
        <v>97</v>
      </c>
      <c r="S1" t="s">
        <v>98</v>
      </c>
      <c r="T1" t="s">
        <v>101</v>
      </c>
      <c r="U1" t="s">
        <v>99</v>
      </c>
      <c r="V1" t="s">
        <v>100</v>
      </c>
      <c r="W1" t="s">
        <v>102</v>
      </c>
      <c r="X1" t="s">
        <v>103</v>
      </c>
      <c r="Y1" t="s">
        <v>104</v>
      </c>
      <c r="Z1" t="s">
        <v>105</v>
      </c>
      <c r="AA1" t="s">
        <v>106</v>
      </c>
      <c r="AB1" t="s">
        <v>107</v>
      </c>
      <c r="AC1" t="s">
        <v>74</v>
      </c>
      <c r="AD1" t="s">
        <v>190</v>
      </c>
      <c r="AE1" t="s">
        <v>191</v>
      </c>
      <c r="AF1" t="s">
        <v>192</v>
      </c>
      <c r="AG1" t="s">
        <v>193</v>
      </c>
      <c r="AH1" t="s">
        <v>194</v>
      </c>
      <c r="AI1" t="s">
        <v>195</v>
      </c>
      <c r="AJ1" t="s">
        <v>196</v>
      </c>
      <c r="AK1" t="s">
        <v>197</v>
      </c>
      <c r="AL1" t="s">
        <v>198</v>
      </c>
      <c r="AM1" t="s">
        <v>199</v>
      </c>
      <c r="AN1" t="s">
        <v>200</v>
      </c>
      <c r="AO1" t="s">
        <v>201</v>
      </c>
      <c r="AP1" t="s">
        <v>202</v>
      </c>
      <c r="AQ1" t="s">
        <v>203</v>
      </c>
      <c r="AR1" t="s">
        <v>204</v>
      </c>
      <c r="AS1" t="s">
        <v>205</v>
      </c>
      <c r="AT1" t="s">
        <v>206</v>
      </c>
      <c r="AU1" t="s">
        <v>207</v>
      </c>
      <c r="AV1" t="s">
        <v>208</v>
      </c>
      <c r="AW1" t="s">
        <v>209</v>
      </c>
      <c r="AX1" t="s">
        <v>210</v>
      </c>
      <c r="AY1" t="s">
        <v>211</v>
      </c>
      <c r="AZ1" t="s">
        <v>212</v>
      </c>
      <c r="BA1" t="s">
        <v>213</v>
      </c>
      <c r="BB1" t="s">
        <v>214</v>
      </c>
      <c r="BC1" t="s">
        <v>215</v>
      </c>
      <c r="BD1" t="s">
        <v>216</v>
      </c>
      <c r="BE1" t="s">
        <v>217</v>
      </c>
      <c r="BF1" t="s">
        <v>218</v>
      </c>
      <c r="BG1" t="s">
        <v>219</v>
      </c>
      <c r="BH1" t="s">
        <v>220</v>
      </c>
      <c r="BI1" t="s">
        <v>221</v>
      </c>
      <c r="BJ1" t="s">
        <v>222</v>
      </c>
      <c r="BK1" t="s">
        <v>223</v>
      </c>
      <c r="BL1" t="s">
        <v>224</v>
      </c>
      <c r="BM1" t="s">
        <v>225</v>
      </c>
      <c r="BN1" t="s">
        <v>226</v>
      </c>
      <c r="BO1" t="s">
        <v>227</v>
      </c>
      <c r="BP1" t="s">
        <v>228</v>
      </c>
      <c r="BQ1" t="s">
        <v>229</v>
      </c>
      <c r="BR1" t="s">
        <v>230</v>
      </c>
      <c r="BS1" t="s">
        <v>231</v>
      </c>
      <c r="BT1" t="s">
        <v>232</v>
      </c>
      <c r="BU1" t="s">
        <v>233</v>
      </c>
      <c r="BV1" t="s">
        <v>234</v>
      </c>
      <c r="BW1" t="s">
        <v>235</v>
      </c>
      <c r="BX1" t="s">
        <v>236</v>
      </c>
      <c r="BY1" t="s">
        <v>237</v>
      </c>
      <c r="BZ1" t="s">
        <v>238</v>
      </c>
      <c r="CA1" t="s">
        <v>239</v>
      </c>
      <c r="CB1" t="s">
        <v>240</v>
      </c>
      <c r="CC1" t="s">
        <v>241</v>
      </c>
      <c r="CD1" t="s">
        <v>242</v>
      </c>
      <c r="CE1" t="s">
        <v>243</v>
      </c>
      <c r="CF1" t="s">
        <v>108</v>
      </c>
      <c r="CG1" t="s">
        <v>109</v>
      </c>
      <c r="CH1" t="s">
        <v>110</v>
      </c>
      <c r="CI1" t="s">
        <v>111</v>
      </c>
      <c r="CJ1" t="s">
        <v>112</v>
      </c>
      <c r="CK1" t="s">
        <v>113</v>
      </c>
      <c r="CL1" t="s">
        <v>114</v>
      </c>
      <c r="CM1" t="s">
        <v>115</v>
      </c>
      <c r="CN1" t="s">
        <v>116</v>
      </c>
      <c r="CO1" t="s">
        <v>117</v>
      </c>
      <c r="CP1" t="s">
        <v>118</v>
      </c>
      <c r="CQ1" t="s">
        <v>119</v>
      </c>
      <c r="CR1" t="s">
        <v>120</v>
      </c>
      <c r="CS1" t="s">
        <v>121</v>
      </c>
      <c r="CT1" t="s">
        <v>122</v>
      </c>
      <c r="CU1" t="s">
        <v>123</v>
      </c>
      <c r="CV1" t="s">
        <v>124</v>
      </c>
      <c r="CW1" t="s">
        <v>125</v>
      </c>
      <c r="CX1" t="s">
        <v>126</v>
      </c>
      <c r="CY1" t="s">
        <v>127</v>
      </c>
      <c r="CZ1" t="s">
        <v>128</v>
      </c>
      <c r="DA1" t="s">
        <v>129</v>
      </c>
      <c r="DB1" t="s">
        <v>130</v>
      </c>
      <c r="DC1" t="s">
        <v>131</v>
      </c>
      <c r="DD1" t="s">
        <v>132</v>
      </c>
      <c r="DE1" t="s">
        <v>133</v>
      </c>
      <c r="DF1" t="s">
        <v>134</v>
      </c>
      <c r="DG1" t="s">
        <v>135</v>
      </c>
      <c r="DH1" t="s">
        <v>136</v>
      </c>
      <c r="DI1" t="s">
        <v>137</v>
      </c>
      <c r="DJ1" t="s">
        <v>138</v>
      </c>
      <c r="DK1" t="s">
        <v>139</v>
      </c>
      <c r="DL1" t="s">
        <v>140</v>
      </c>
      <c r="DM1" t="s">
        <v>141</v>
      </c>
      <c r="DN1" t="s">
        <v>142</v>
      </c>
      <c r="DO1" t="s">
        <v>143</v>
      </c>
      <c r="DP1" t="s">
        <v>144</v>
      </c>
      <c r="DQ1" t="s">
        <v>145</v>
      </c>
      <c r="DR1" t="s">
        <v>146</v>
      </c>
      <c r="DS1" t="s">
        <v>147</v>
      </c>
      <c r="DT1" t="s">
        <v>148</v>
      </c>
      <c r="DU1" t="s">
        <v>149</v>
      </c>
      <c r="DV1" t="s">
        <v>150</v>
      </c>
      <c r="DW1" t="s">
        <v>151</v>
      </c>
      <c r="DX1" t="s">
        <v>152</v>
      </c>
      <c r="DY1" t="s">
        <v>153</v>
      </c>
      <c r="DZ1" t="s">
        <v>154</v>
      </c>
      <c r="EA1" t="s">
        <v>155</v>
      </c>
      <c r="EB1" t="s">
        <v>156</v>
      </c>
      <c r="EC1" t="s">
        <v>157</v>
      </c>
      <c r="ED1" t="s">
        <v>158</v>
      </c>
      <c r="EE1" t="s">
        <v>159</v>
      </c>
      <c r="EF1" t="s">
        <v>160</v>
      </c>
      <c r="EG1" t="s">
        <v>161</v>
      </c>
      <c r="EH1" t="s">
        <v>162</v>
      </c>
      <c r="EI1" t="s">
        <v>163</v>
      </c>
      <c r="EJ1" t="s">
        <v>164</v>
      </c>
      <c r="EK1" t="s">
        <v>165</v>
      </c>
      <c r="EL1" t="s">
        <v>166</v>
      </c>
      <c r="EM1" t="s">
        <v>167</v>
      </c>
      <c r="EN1" t="s">
        <v>168</v>
      </c>
      <c r="EO1" t="s">
        <v>169</v>
      </c>
      <c r="EP1" t="s">
        <v>170</v>
      </c>
      <c r="EQ1" t="s">
        <v>171</v>
      </c>
      <c r="ER1" t="s">
        <v>172</v>
      </c>
      <c r="ES1" t="s">
        <v>173</v>
      </c>
      <c r="ET1" t="s">
        <v>174</v>
      </c>
      <c r="EU1" t="s">
        <v>175</v>
      </c>
      <c r="EV1" t="s">
        <v>176</v>
      </c>
      <c r="EW1" t="s">
        <v>177</v>
      </c>
      <c r="EX1" t="s">
        <v>178</v>
      </c>
      <c r="EY1" t="s">
        <v>179</v>
      </c>
      <c r="EZ1" t="s">
        <v>180</v>
      </c>
      <c r="FA1" t="s">
        <v>181</v>
      </c>
      <c r="FB1" t="s">
        <v>182</v>
      </c>
      <c r="FC1" t="s">
        <v>183</v>
      </c>
      <c r="FD1" t="s">
        <v>184</v>
      </c>
      <c r="FE1" t="s">
        <v>185</v>
      </c>
      <c r="FF1" t="s">
        <v>186</v>
      </c>
      <c r="FG1" t="s">
        <v>187</v>
      </c>
      <c r="FH1" t="s">
        <v>188</v>
      </c>
    </row>
    <row r="2" spans="1:164">
      <c r="A2" s="17" t="str">
        <f>+申請書!J5</f>
        <v>令和　　年　　月　　日</v>
      </c>
      <c r="B2">
        <f>+申請書!I9</f>
        <v>0</v>
      </c>
      <c r="C2">
        <f>+申請書!I10</f>
        <v>0</v>
      </c>
      <c r="D2">
        <f>+申請書!G19</f>
        <v>0</v>
      </c>
      <c r="E2">
        <f>+申請書!F20</f>
        <v>0</v>
      </c>
      <c r="F2">
        <f>+申請書!F21</f>
        <v>0</v>
      </c>
      <c r="G2">
        <f>+申請書!F22</f>
        <v>0</v>
      </c>
      <c r="H2">
        <f>+申請書!J22</f>
        <v>0</v>
      </c>
      <c r="I2">
        <f>+申請書!L22</f>
        <v>0</v>
      </c>
      <c r="J2">
        <f>+申請書!H23</f>
        <v>0</v>
      </c>
      <c r="K2">
        <f>+申請書!J23</f>
        <v>0</v>
      </c>
      <c r="L2">
        <f>+申請書!L23</f>
        <v>0</v>
      </c>
      <c r="M2">
        <f>+申請書!G24</f>
        <v>0</v>
      </c>
      <c r="N2">
        <f>+申請書!G25</f>
        <v>0</v>
      </c>
      <c r="O2">
        <f>+申請書!J24</f>
        <v>0</v>
      </c>
      <c r="P2">
        <f>+申請書!J25</f>
        <v>0</v>
      </c>
      <c r="Q2" t="str">
        <f>+申請書!C28</f>
        <v>※申請時点の情報から変更が無い場合は「変更なし」とご記入ください。
　記載がある際には当制度HPの企業情報欄を更新いたしますので、出来る限り更新をお願いいたします。
（専用ホームページにてすべての認証企業の情報を掲載しております。ご参照ください）
https://www.shotokukojo.okinawa/members/
※当制度HPに使用する企業ロゴや写真等も変更があれば合わせて送信ください。</v>
      </c>
      <c r="R2" t="str">
        <f>+申請書!C30</f>
        <v>※申請時点の情報から変更が無い場合は「変更なし」とご記入ください。
　記載がある際には当制度HPの企業情報欄を更新いたしますので、出来る限り更新をお願いいたします。
（専用ホームページにてすべての認証企業の情報を掲載しております。ご参照ください）
https://www.shotokukojo.okinawa/members/</v>
      </c>
      <c r="S2">
        <f>+申請書!G31</f>
        <v>0</v>
      </c>
      <c r="T2" t="e">
        <f>+申請書!#REF!</f>
        <v>#REF!</v>
      </c>
      <c r="U2">
        <f>+'評価報告書（入力不用）'!K13</f>
        <v>0</v>
      </c>
      <c r="V2">
        <f>+'評価報告書（入力不用）'!L13</f>
        <v>0</v>
      </c>
      <c r="W2" t="e">
        <f>+'評価報告書（入力不用）'!H6</f>
        <v>#DIV/0!</v>
      </c>
      <c r="X2" t="e">
        <f>+'評価報告書（入力不用）'!H8</f>
        <v>#DIV/0!</v>
      </c>
      <c r="Y2">
        <f>+'評価報告書（入力不用）'!H10</f>
        <v>5</v>
      </c>
      <c r="Z2">
        <f>+'評価報告書（入力不用）'!H12</f>
        <v>0</v>
      </c>
      <c r="AA2">
        <f>+IF(U2=TRUE,10,0)</f>
        <v>0</v>
      </c>
      <c r="AB2">
        <f>+IF(V2=TRUE,10,0)</f>
        <v>0</v>
      </c>
      <c r="AC2" t="e">
        <f>+'評価報告書（入力不用）'!H16</f>
        <v>#DIV/0!</v>
      </c>
      <c r="AD2" s="19">
        <f>+事業計画!C5</f>
        <v>0</v>
      </c>
      <c r="AE2" s="19">
        <f>+事業計画!D5</f>
        <v>0</v>
      </c>
      <c r="AF2" s="19">
        <f>+事業計画!E5</f>
        <v>0</v>
      </c>
      <c r="AG2" s="19">
        <f>+事業計画!F5</f>
        <v>0</v>
      </c>
      <c r="AH2" s="19">
        <f>+事業計画!G5</f>
        <v>0</v>
      </c>
      <c r="AI2" s="19">
        <f>+事業計画!H5</f>
        <v>0</v>
      </c>
      <c r="AJ2" s="19">
        <f>+事業計画!C6</f>
        <v>0</v>
      </c>
      <c r="AK2" s="19">
        <f>+事業計画!D6</f>
        <v>0</v>
      </c>
      <c r="AL2" s="19">
        <f>+事業計画!E6</f>
        <v>0</v>
      </c>
      <c r="AM2" s="19">
        <f>+事業計画!F6</f>
        <v>0</v>
      </c>
      <c r="AN2" s="19">
        <f>+事業計画!G6</f>
        <v>0</v>
      </c>
      <c r="AO2" s="19">
        <f>+事業計画!H6</f>
        <v>0</v>
      </c>
      <c r="AP2" s="19">
        <f>+事業計画!C7</f>
        <v>0</v>
      </c>
      <c r="AQ2" s="19">
        <f>+事業計画!D7</f>
        <v>0</v>
      </c>
      <c r="AR2" s="19">
        <f>+事業計画!E7</f>
        <v>0</v>
      </c>
      <c r="AS2" s="19">
        <f>+事業計画!F7</f>
        <v>0</v>
      </c>
      <c r="AT2" s="19">
        <f>+事業計画!G7</f>
        <v>0</v>
      </c>
      <c r="AU2" s="19">
        <f>+事業計画!H7</f>
        <v>0</v>
      </c>
      <c r="AV2" s="19">
        <f>+事業計画!C8</f>
        <v>0</v>
      </c>
      <c r="AW2" s="19">
        <f>+事業計画!D8</f>
        <v>0</v>
      </c>
      <c r="AX2" s="19">
        <f>+事業計画!E8</f>
        <v>0</v>
      </c>
      <c r="AY2" s="19">
        <f>+事業計画!F8</f>
        <v>0</v>
      </c>
      <c r="AZ2" s="19">
        <f>+事業計画!G8</f>
        <v>0</v>
      </c>
      <c r="BA2" s="19">
        <f>+事業計画!H8</f>
        <v>0</v>
      </c>
      <c r="BB2" s="19">
        <f>+事業計画!C9</f>
        <v>0</v>
      </c>
      <c r="BC2" s="19">
        <f>+事業計画!D9</f>
        <v>0</v>
      </c>
      <c r="BD2" s="19">
        <f>+事業計画!E9</f>
        <v>0</v>
      </c>
      <c r="BE2" s="19">
        <f>+事業計画!F9</f>
        <v>0</v>
      </c>
      <c r="BF2" s="19">
        <f>+事業計画!G9</f>
        <v>0</v>
      </c>
      <c r="BG2" s="19">
        <f>+事業計画!H9</f>
        <v>0</v>
      </c>
      <c r="BH2" t="str">
        <f>+事業計画!C10</f>
        <v>-</v>
      </c>
      <c r="BI2" t="e">
        <f>+事業計画!D10</f>
        <v>#DIV/0!</v>
      </c>
      <c r="BJ2" t="e">
        <f>+事業計画!E10</f>
        <v>#DIV/0!</v>
      </c>
      <c r="BK2" t="e">
        <f>+事業計画!F10</f>
        <v>#DIV/0!</v>
      </c>
      <c r="BL2" t="e">
        <f>+事業計画!G10</f>
        <v>#DIV/0!</v>
      </c>
      <c r="BM2" t="e">
        <f>+事業計画!H10</f>
        <v>#DIV/0!</v>
      </c>
      <c r="BN2" s="19">
        <f>+事業計画!C11</f>
        <v>0</v>
      </c>
      <c r="BO2" s="19">
        <f>+事業計画!D11</f>
        <v>0</v>
      </c>
      <c r="BP2" s="19">
        <f>+事業計画!E11</f>
        <v>0</v>
      </c>
      <c r="BQ2" s="19">
        <f>+事業計画!F11</f>
        <v>0</v>
      </c>
      <c r="BR2" s="19">
        <f>+事業計画!G11</f>
        <v>0</v>
      </c>
      <c r="BS2" s="19">
        <f>+事業計画!H11</f>
        <v>0</v>
      </c>
      <c r="BT2" s="19">
        <f>+事業計画!C12</f>
        <v>0</v>
      </c>
      <c r="BU2" s="19">
        <f>+事業計画!D12</f>
        <v>0</v>
      </c>
      <c r="BV2" s="19">
        <f>+事業計画!E12</f>
        <v>0</v>
      </c>
      <c r="BW2" s="19">
        <f>+事業計画!F12</f>
        <v>0</v>
      </c>
      <c r="BX2" s="19">
        <f>+事業計画!G12</f>
        <v>0</v>
      </c>
      <c r="BY2" s="19">
        <f>+事業計画!H12</f>
        <v>0</v>
      </c>
      <c r="BZ2" t="str">
        <f>+事業計画!C13</f>
        <v>-</v>
      </c>
      <c r="CA2" t="e">
        <f>+事業計画!D13</f>
        <v>#DIV/0!</v>
      </c>
      <c r="CB2" t="e">
        <f>+事業計画!E13</f>
        <v>#DIV/0!</v>
      </c>
      <c r="CC2" t="e">
        <f>+事業計画!F13</f>
        <v>#DIV/0!</v>
      </c>
      <c r="CD2" t="e">
        <f>+事業計画!G13</f>
        <v>#DIV/0!</v>
      </c>
      <c r="CE2" t="e">
        <f>+事業計画!H13</f>
        <v>#DIV/0!</v>
      </c>
      <c r="CF2">
        <f>+給与水準!C10</f>
        <v>0</v>
      </c>
      <c r="CG2">
        <f>+給与水準!D10</f>
        <v>0</v>
      </c>
      <c r="CH2">
        <f>+給与水準!E10</f>
        <v>0</v>
      </c>
      <c r="CI2">
        <f>+給与水準!F10</f>
        <v>0</v>
      </c>
      <c r="CJ2">
        <f>+給与水準!G10</f>
        <v>0</v>
      </c>
      <c r="CK2">
        <f>+給与水準!H10</f>
        <v>0</v>
      </c>
      <c r="CL2">
        <f>+給与水準!I10</f>
        <v>0</v>
      </c>
      <c r="CM2">
        <f>+給与水準!J10</f>
        <v>0</v>
      </c>
      <c r="CN2">
        <f>+給与水準!K10</f>
        <v>0</v>
      </c>
      <c r="CO2">
        <f>+給与水準!C11</f>
        <v>0</v>
      </c>
      <c r="CP2">
        <f>+給与水準!D11</f>
        <v>0</v>
      </c>
      <c r="CQ2">
        <f>+給与水準!E11</f>
        <v>0</v>
      </c>
      <c r="CR2">
        <f>+給与水準!F11</f>
        <v>0</v>
      </c>
      <c r="CS2">
        <f>+給与水準!G11</f>
        <v>0</v>
      </c>
      <c r="CT2">
        <f>+給与水準!H11</f>
        <v>0</v>
      </c>
      <c r="CU2">
        <f>+給与水準!I11</f>
        <v>0</v>
      </c>
      <c r="CV2">
        <f>+給与水準!J11</f>
        <v>0</v>
      </c>
      <c r="CW2">
        <f>+給与水準!K11</f>
        <v>0</v>
      </c>
      <c r="CX2">
        <f>+給与水準!C12</f>
        <v>0</v>
      </c>
      <c r="CY2">
        <f>+給与水準!D12</f>
        <v>0</v>
      </c>
      <c r="CZ2" t="str">
        <f>+給与水準!E12</f>
        <v>－</v>
      </c>
      <c r="DA2">
        <f>+給与水準!F12</f>
        <v>0</v>
      </c>
      <c r="DB2">
        <f>+給与水準!G12</f>
        <v>0</v>
      </c>
      <c r="DC2">
        <f>+給与水準!H12</f>
        <v>0</v>
      </c>
      <c r="DD2">
        <f>+給与水準!I12</f>
        <v>0</v>
      </c>
      <c r="DE2">
        <f>+給与水準!J12</f>
        <v>0</v>
      </c>
      <c r="DF2">
        <f>+給与水準!K12</f>
        <v>0</v>
      </c>
      <c r="DG2">
        <f>+給与水準!C16</f>
        <v>0</v>
      </c>
      <c r="DH2">
        <f>+給与水準!D16</f>
        <v>0</v>
      </c>
      <c r="DI2">
        <f>+給与水準!E16</f>
        <v>0</v>
      </c>
      <c r="DJ2">
        <f>+給与水準!F16</f>
        <v>0</v>
      </c>
      <c r="DK2">
        <f>+給与水準!G16</f>
        <v>0</v>
      </c>
      <c r="DL2">
        <f>+給与水準!H16</f>
        <v>0</v>
      </c>
      <c r="DM2">
        <f>+給与水準!I16</f>
        <v>0</v>
      </c>
      <c r="DN2">
        <f>+給与水準!J16</f>
        <v>0</v>
      </c>
      <c r="DO2">
        <f>+給与水準!K16</f>
        <v>0</v>
      </c>
      <c r="DP2">
        <f>+給与水準!C17</f>
        <v>0</v>
      </c>
      <c r="DQ2">
        <f>+給与水準!D17</f>
        <v>0</v>
      </c>
      <c r="DR2">
        <f>+給与水準!E17</f>
        <v>0</v>
      </c>
      <c r="DS2">
        <f>+給与水準!F17</f>
        <v>0</v>
      </c>
      <c r="DT2">
        <f>+給与水準!G17</f>
        <v>0</v>
      </c>
      <c r="DU2">
        <f>+給与水準!H17</f>
        <v>0</v>
      </c>
      <c r="DV2">
        <f>+給与水準!I17</f>
        <v>0</v>
      </c>
      <c r="DW2">
        <f>+給与水準!J17</f>
        <v>0</v>
      </c>
      <c r="DX2">
        <f>+給与水準!K17</f>
        <v>0</v>
      </c>
      <c r="DY2">
        <f>+給与水準!C18</f>
        <v>0</v>
      </c>
      <c r="DZ2">
        <f>+給与水準!D18</f>
        <v>0</v>
      </c>
      <c r="EA2" t="str">
        <f>+給与水準!E18</f>
        <v>－</v>
      </c>
      <c r="EB2">
        <f>+給与水準!F18</f>
        <v>0</v>
      </c>
      <c r="EC2">
        <f>+給与水準!G18</f>
        <v>0</v>
      </c>
      <c r="ED2">
        <f>+給与水準!H18</f>
        <v>0</v>
      </c>
      <c r="EE2">
        <f>+給与水準!I18</f>
        <v>0</v>
      </c>
      <c r="EF2">
        <f>+給与水準!J18</f>
        <v>0</v>
      </c>
      <c r="EG2">
        <f>+給与水準!K18</f>
        <v>0</v>
      </c>
      <c r="EH2">
        <f>+給与水準!C22</f>
        <v>0</v>
      </c>
      <c r="EI2">
        <f>+給与水準!D22</f>
        <v>0</v>
      </c>
      <c r="EJ2">
        <f>+給与水準!E22</f>
        <v>0</v>
      </c>
      <c r="EK2">
        <f>+給与水準!F22</f>
        <v>0</v>
      </c>
      <c r="EL2">
        <f>+給与水準!G22</f>
        <v>0</v>
      </c>
      <c r="EM2">
        <f>+給与水準!H22</f>
        <v>0</v>
      </c>
      <c r="EN2">
        <f>+給与水準!I22</f>
        <v>0</v>
      </c>
      <c r="EO2">
        <f>+給与水準!J22</f>
        <v>0</v>
      </c>
      <c r="EP2">
        <f>+給与水準!K22</f>
        <v>0</v>
      </c>
      <c r="EQ2">
        <f>+給与水準!C23</f>
        <v>0</v>
      </c>
      <c r="ER2">
        <f>+給与水準!D23</f>
        <v>0</v>
      </c>
      <c r="ES2">
        <f>+給与水準!E23</f>
        <v>0</v>
      </c>
      <c r="ET2">
        <f>+給与水準!F23</f>
        <v>0</v>
      </c>
      <c r="EU2">
        <f>+給与水準!G23</f>
        <v>0</v>
      </c>
      <c r="EV2">
        <f>+給与水準!H23</f>
        <v>0</v>
      </c>
      <c r="EW2">
        <f>+給与水準!I23</f>
        <v>0</v>
      </c>
      <c r="EX2">
        <f>+給与水準!J23</f>
        <v>0</v>
      </c>
      <c r="EY2">
        <f>+給与水準!K23</f>
        <v>0</v>
      </c>
      <c r="EZ2">
        <f>+給与水準!C24</f>
        <v>0</v>
      </c>
      <c r="FA2">
        <f>+給与水準!D24</f>
        <v>0</v>
      </c>
      <c r="FB2" t="str">
        <f>+給与水準!E24</f>
        <v>－</v>
      </c>
      <c r="FC2">
        <f>+給与水準!F24</f>
        <v>0</v>
      </c>
      <c r="FD2">
        <f>+給与水準!G24</f>
        <v>0</v>
      </c>
      <c r="FE2">
        <f>+給与水準!H24</f>
        <v>0</v>
      </c>
      <c r="FF2">
        <f>+給与水準!I24</f>
        <v>0</v>
      </c>
      <c r="FG2">
        <f>+給与水準!J24</f>
        <v>0</v>
      </c>
      <c r="FH2">
        <f>+給与水準!K24</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評価報告書（入力不用）</vt:lpstr>
      <vt:lpstr>事業計画</vt:lpstr>
      <vt:lpstr>給与水準</vt:lpstr>
      <vt:lpstr>集計用</vt:lpstr>
      <vt:lpstr>申請書!OLE_LINK1</vt:lpstr>
      <vt:lpstr>給与水準!Print_Area</vt:lpstr>
      <vt:lpstr>事業計画!Print_Area</vt:lpstr>
      <vt:lpstr>申請書!Print_Area</vt:lpstr>
      <vt:lpstr>'評価報告書（入力不用）'!Print_Area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吉永　亮太</dc:creator>
  <cp:lastModifiedBy>與那覇　徹也</cp:lastModifiedBy>
  <cp:lastPrinted>2024-11-27T02:17:31Z</cp:lastPrinted>
  <dcterms:created xsi:type="dcterms:W3CDTF">2022-03-30T08:29:54Z</dcterms:created>
  <dcterms:modified xsi:type="dcterms:W3CDTF">2024-12-09T08:54:18Z</dcterms:modified>
</cp:coreProperties>
</file>